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showInkAnnotation="0" autoCompressPictures="0"/>
  <mc:AlternateContent xmlns:mc="http://schemas.openxmlformats.org/markup-compatibility/2006">
    <mc:Choice Requires="x15">
      <x15ac:absPath xmlns:x15ac="http://schemas.microsoft.com/office/spreadsheetml/2010/11/ac" url="C:\FLAGIS\GEO2030\"/>
    </mc:Choice>
  </mc:AlternateContent>
  <xr:revisionPtr revIDLastSave="0" documentId="13_ncr:1_{AEC7AA47-C391-49C5-96E4-3DE6A2324ADC}" xr6:coauthVersionLast="47" xr6:coauthVersionMax="47" xr10:uidLastSave="{00000000-0000-0000-0000-000000000000}"/>
  <bookViews>
    <workbookView xWindow="-108" yWindow="-108" windowWidth="23256" windowHeight="12456" tabRatio="500" firstSheet="10" activeTab="10" xr2:uid="{00000000-000D-0000-FFFF-FFFF00000000}"/>
  </bookViews>
  <sheets>
    <sheet name="Cover" sheetId="26" r:id="rId1"/>
    <sheet name="Disclaimer" sheetId="27" r:id="rId2"/>
    <sheet name="Instructions" sheetId="25" r:id="rId3"/>
    <sheet name="SP1 Governance and Institutions" sheetId="24" r:id="rId4"/>
    <sheet name="SP2 Policy and Legal" sheetId="23" r:id="rId5"/>
    <sheet name="SP3 Financial" sheetId="22" r:id="rId6"/>
    <sheet name="SP4 Data" sheetId="21" r:id="rId7"/>
    <sheet name="Data Audit" sheetId="20" r:id="rId8"/>
    <sheet name="SP5 Innovation" sheetId="19" r:id="rId9"/>
    <sheet name="SP6 Standards" sheetId="18" r:id="rId10"/>
    <sheet name="SP7 Partnerships" sheetId="17" r:id="rId11"/>
    <sheet name="SP8 Capacity &amp; Education" sheetId="16" r:id="rId12"/>
    <sheet name="SP9 Comms &amp; Engagement" sheetId="11" r:id="rId13"/>
    <sheet name="Results" sheetId="14" r:id="rId14"/>
  </sheets>
  <definedNames>
    <definedName name="_Toc516681157" localSheetId="12">'SP9 Comms &amp; Engagement'!$D$3</definedName>
    <definedName name="_Toc516681157">#REF!</definedName>
    <definedName name="scor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C38" i="14" l="1"/>
  <c r="H16" i="23" l="1"/>
  <c r="G22" i="23"/>
  <c r="G21" i="23"/>
  <c r="H18" i="23"/>
  <c r="H17" i="23"/>
  <c r="H15" i="23"/>
  <c r="H14" i="23"/>
  <c r="H13" i="23"/>
  <c r="H12" i="23"/>
  <c r="H11" i="23"/>
  <c r="H10" i="23"/>
  <c r="H9" i="23"/>
  <c r="H8" i="23"/>
  <c r="H20" i="23" l="1"/>
  <c r="F23" i="23"/>
  <c r="H13" i="21" l="1"/>
  <c r="B45" i="14"/>
  <c r="G22" i="11" l="1"/>
  <c r="G21" i="11"/>
  <c r="F23" i="11" s="1"/>
  <c r="G21" i="16"/>
  <c r="G20" i="16"/>
  <c r="F22" i="16" s="1"/>
  <c r="G23" i="17"/>
  <c r="G22" i="17"/>
  <c r="F24" i="17" s="1"/>
  <c r="G23" i="18"/>
  <c r="G22" i="18"/>
  <c r="F24" i="18" s="1"/>
  <c r="G22" i="19"/>
  <c r="G21" i="19"/>
  <c r="F23" i="19" s="1"/>
  <c r="G25" i="21"/>
  <c r="G24" i="21"/>
  <c r="F26" i="21" s="1"/>
  <c r="G20" i="22"/>
  <c r="G19" i="22"/>
  <c r="F21" i="22" s="1"/>
  <c r="F6" i="14"/>
  <c r="F7" i="14"/>
  <c r="F8" i="14"/>
  <c r="F9" i="14"/>
  <c r="F10" i="14"/>
  <c r="F11" i="14"/>
  <c r="F12" i="14"/>
  <c r="F13" i="14"/>
  <c r="F14" i="14"/>
  <c r="F15" i="14"/>
  <c r="C136" i="14"/>
  <c r="F17" i="14"/>
  <c r="E17" i="14"/>
  <c r="C17" i="14"/>
  <c r="B17" i="14"/>
  <c r="G16" i="14"/>
  <c r="F16" i="14"/>
  <c r="E16" i="14"/>
  <c r="C16" i="14"/>
  <c r="B16" i="14"/>
  <c r="E15" i="14"/>
  <c r="C15" i="14"/>
  <c r="B15" i="14"/>
  <c r="E14" i="14"/>
  <c r="C14" i="14"/>
  <c r="B14" i="14"/>
  <c r="E13" i="14"/>
  <c r="C13" i="14"/>
  <c r="B13" i="14"/>
  <c r="E12" i="14"/>
  <c r="C12" i="14"/>
  <c r="B12" i="14"/>
  <c r="E11" i="14"/>
  <c r="C11" i="14"/>
  <c r="B11" i="14"/>
  <c r="E10" i="14"/>
  <c r="C10" i="14"/>
  <c r="B10" i="14"/>
  <c r="E9" i="14"/>
  <c r="C9" i="14"/>
  <c r="B9" i="14"/>
  <c r="E8" i="14"/>
  <c r="C8" i="14"/>
  <c r="B8" i="14"/>
  <c r="E7" i="14"/>
  <c r="C7" i="14"/>
  <c r="B7" i="14"/>
  <c r="E6" i="14"/>
  <c r="C6" i="14"/>
  <c r="B6" i="14"/>
  <c r="C4" i="14"/>
  <c r="G23" i="24"/>
  <c r="G22" i="24"/>
  <c r="F24" i="24" s="1"/>
  <c r="H19" i="24"/>
  <c r="G17" i="14" s="1"/>
  <c r="H18" i="24"/>
  <c r="H17" i="24"/>
  <c r="G15" i="14" s="1"/>
  <c r="H16" i="24"/>
  <c r="G14" i="14" s="1"/>
  <c r="H15" i="24"/>
  <c r="G13" i="14" s="1"/>
  <c r="H14" i="24"/>
  <c r="G12" i="14" s="1"/>
  <c r="H13" i="24"/>
  <c r="G11" i="14" s="1"/>
  <c r="H12" i="24"/>
  <c r="G10" i="14" s="1"/>
  <c r="H11" i="24"/>
  <c r="G9" i="14" s="1"/>
  <c r="H10" i="24"/>
  <c r="G8" i="14" s="1"/>
  <c r="H9" i="24"/>
  <c r="G7" i="14" s="1"/>
  <c r="H8" i="24"/>
  <c r="G6" i="14" s="1"/>
  <c r="H21" i="24" l="1"/>
  <c r="F32" i="14"/>
  <c r="E32" i="14"/>
  <c r="C32" i="14"/>
  <c r="B32" i="14"/>
  <c r="F31" i="14"/>
  <c r="E31" i="14"/>
  <c r="C31" i="14"/>
  <c r="B31" i="14"/>
  <c r="F30" i="14"/>
  <c r="E30" i="14"/>
  <c r="C30" i="14"/>
  <c r="B30" i="14"/>
  <c r="F29" i="14"/>
  <c r="E29" i="14"/>
  <c r="C29" i="14"/>
  <c r="B29" i="14"/>
  <c r="F28" i="14"/>
  <c r="E28" i="14"/>
  <c r="C28" i="14"/>
  <c r="B28" i="14"/>
  <c r="F27" i="14"/>
  <c r="E27" i="14"/>
  <c r="C27" i="14"/>
  <c r="B27" i="14"/>
  <c r="F26" i="14"/>
  <c r="E26" i="14"/>
  <c r="C26" i="14"/>
  <c r="B26" i="14"/>
  <c r="F25" i="14"/>
  <c r="C25" i="14"/>
  <c r="B25" i="14"/>
  <c r="F24" i="14"/>
  <c r="C24" i="14"/>
  <c r="B24" i="14"/>
  <c r="F23" i="14"/>
  <c r="E23" i="14"/>
  <c r="C23" i="14"/>
  <c r="B23" i="14"/>
  <c r="F22" i="14"/>
  <c r="E22" i="14"/>
  <c r="C22" i="14"/>
  <c r="B22" i="14"/>
  <c r="C20" i="14"/>
  <c r="G32" i="14"/>
  <c r="G31" i="14"/>
  <c r="G30" i="14"/>
  <c r="G29" i="14"/>
  <c r="G28" i="14"/>
  <c r="G27" i="14"/>
  <c r="G26" i="14"/>
  <c r="G25" i="14"/>
  <c r="G24" i="14"/>
  <c r="G23" i="14"/>
  <c r="G22" i="14" l="1"/>
  <c r="F45" i="14"/>
  <c r="E45" i="14"/>
  <c r="C45" i="14"/>
  <c r="F44" i="14"/>
  <c r="E44" i="14"/>
  <c r="C44" i="14"/>
  <c r="B44" i="14"/>
  <c r="F43" i="14"/>
  <c r="E43" i="14"/>
  <c r="C43" i="14"/>
  <c r="B43" i="14"/>
  <c r="F42" i="14"/>
  <c r="E42" i="14"/>
  <c r="C42" i="14"/>
  <c r="B42" i="14"/>
  <c r="F41" i="14"/>
  <c r="E41" i="14"/>
  <c r="C41" i="14"/>
  <c r="B41" i="14"/>
  <c r="F40" i="14"/>
  <c r="E40" i="14"/>
  <c r="C40" i="14"/>
  <c r="B40" i="14"/>
  <c r="F39" i="14"/>
  <c r="E39" i="14"/>
  <c r="C39" i="14"/>
  <c r="B39" i="14"/>
  <c r="F38" i="14"/>
  <c r="E38" i="14"/>
  <c r="B38" i="14"/>
  <c r="F37" i="14"/>
  <c r="E37" i="14"/>
  <c r="C37" i="14"/>
  <c r="B37" i="14"/>
  <c r="C35" i="14"/>
  <c r="H16" i="22"/>
  <c r="G45" i="14" s="1"/>
  <c r="H15" i="22"/>
  <c r="G44" i="14" s="1"/>
  <c r="H14" i="22"/>
  <c r="G43" i="14" s="1"/>
  <c r="H13" i="22"/>
  <c r="G42" i="14" s="1"/>
  <c r="H12" i="22"/>
  <c r="G41" i="14" s="1"/>
  <c r="H11" i="22"/>
  <c r="G40" i="14" s="1"/>
  <c r="H10" i="22"/>
  <c r="G39" i="14" s="1"/>
  <c r="H9" i="22"/>
  <c r="G38" i="14" s="1"/>
  <c r="H8" i="22"/>
  <c r="H18" i="22" l="1"/>
  <c r="G46" i="14" s="1"/>
  <c r="G37" i="14"/>
  <c r="H20" i="21"/>
  <c r="G62" i="14" s="1"/>
  <c r="G63" i="14"/>
  <c r="F63" i="14"/>
  <c r="E63" i="14"/>
  <c r="C63" i="14"/>
  <c r="B63" i="14"/>
  <c r="F62" i="14"/>
  <c r="E62" i="14"/>
  <c r="C62" i="14"/>
  <c r="B62" i="14"/>
  <c r="F61" i="14"/>
  <c r="E61" i="14"/>
  <c r="C61" i="14"/>
  <c r="B61" i="14"/>
  <c r="F51" i="14"/>
  <c r="E51" i="14"/>
  <c r="C51" i="14"/>
  <c r="B51" i="14"/>
  <c r="F60" i="14"/>
  <c r="E60" i="14"/>
  <c r="C60" i="14"/>
  <c r="B60" i="14"/>
  <c r="F59" i="14"/>
  <c r="E59" i="14"/>
  <c r="C59" i="14"/>
  <c r="B59" i="14"/>
  <c r="F58" i="14"/>
  <c r="E58" i="14"/>
  <c r="C58" i="14"/>
  <c r="B58" i="14"/>
  <c r="F57" i="14"/>
  <c r="E57" i="14"/>
  <c r="C57" i="14"/>
  <c r="B57" i="14"/>
  <c r="F56" i="14"/>
  <c r="E56" i="14"/>
  <c r="C56" i="14"/>
  <c r="B56" i="14"/>
  <c r="G55" i="14"/>
  <c r="F55" i="14"/>
  <c r="E55" i="14"/>
  <c r="C55" i="14"/>
  <c r="B55" i="14"/>
  <c r="F54" i="14"/>
  <c r="E54" i="14"/>
  <c r="C54" i="14"/>
  <c r="B54" i="14"/>
  <c r="F53" i="14"/>
  <c r="E53" i="14"/>
  <c r="C53" i="14"/>
  <c r="B53" i="14"/>
  <c r="F52" i="14"/>
  <c r="E52" i="14"/>
  <c r="C52" i="14"/>
  <c r="B52" i="14"/>
  <c r="F50" i="14"/>
  <c r="E50" i="14"/>
  <c r="C50" i="14"/>
  <c r="B50" i="14"/>
  <c r="C48" i="14"/>
  <c r="H19" i="21"/>
  <c r="G61" i="14" s="1"/>
  <c r="H9" i="21"/>
  <c r="G51" i="14" s="1"/>
  <c r="H18" i="21"/>
  <c r="G60" i="14" s="1"/>
  <c r="H17" i="21"/>
  <c r="G59" i="14" s="1"/>
  <c r="H16" i="21"/>
  <c r="G58" i="14" s="1"/>
  <c r="H15" i="21"/>
  <c r="G57" i="14" s="1"/>
  <c r="H14" i="21"/>
  <c r="G56" i="14" s="1"/>
  <c r="H12" i="21"/>
  <c r="G54" i="14" s="1"/>
  <c r="H11" i="21"/>
  <c r="G53" i="14" s="1"/>
  <c r="H10" i="21"/>
  <c r="G52" i="14" s="1"/>
  <c r="H8" i="21"/>
  <c r="H23" i="21" l="1"/>
  <c r="G64" i="14" s="1"/>
  <c r="G50" i="14"/>
  <c r="F78" i="14" l="1"/>
  <c r="E78" i="14"/>
  <c r="C78" i="14"/>
  <c r="B78" i="14"/>
  <c r="F77" i="14"/>
  <c r="E77" i="14"/>
  <c r="C77" i="14"/>
  <c r="B77" i="14"/>
  <c r="F76" i="14"/>
  <c r="E76" i="14"/>
  <c r="C76" i="14"/>
  <c r="B76" i="14"/>
  <c r="F75" i="14"/>
  <c r="E75" i="14"/>
  <c r="C75" i="14"/>
  <c r="B75" i="14"/>
  <c r="F74" i="14"/>
  <c r="E74" i="14"/>
  <c r="C74" i="14"/>
  <c r="B74" i="14"/>
  <c r="F73" i="14"/>
  <c r="E73" i="14"/>
  <c r="C73" i="14"/>
  <c r="B73" i="14"/>
  <c r="F72" i="14"/>
  <c r="E72" i="14"/>
  <c r="C72" i="14"/>
  <c r="B72" i="14"/>
  <c r="F71" i="14"/>
  <c r="E71" i="14"/>
  <c r="C71" i="14"/>
  <c r="B71" i="14"/>
  <c r="F70" i="14"/>
  <c r="E70" i="14"/>
  <c r="C70" i="14"/>
  <c r="B70" i="14"/>
  <c r="F69" i="14"/>
  <c r="E69" i="14"/>
  <c r="C69" i="14"/>
  <c r="B69" i="14"/>
  <c r="F68" i="14"/>
  <c r="E68" i="14"/>
  <c r="C68" i="14"/>
  <c r="B68" i="14"/>
  <c r="C66" i="14"/>
  <c r="H18" i="19"/>
  <c r="G78" i="14" s="1"/>
  <c r="H17" i="19"/>
  <c r="G77" i="14" s="1"/>
  <c r="H16" i="19"/>
  <c r="G76" i="14" s="1"/>
  <c r="H15" i="19"/>
  <c r="G75" i="14" s="1"/>
  <c r="H14" i="19"/>
  <c r="G74" i="14" s="1"/>
  <c r="H13" i="19"/>
  <c r="G73" i="14" s="1"/>
  <c r="H12" i="19"/>
  <c r="G72" i="14" s="1"/>
  <c r="H11" i="19"/>
  <c r="G71" i="14" s="1"/>
  <c r="H10" i="19"/>
  <c r="G70" i="14" s="1"/>
  <c r="H9" i="19"/>
  <c r="G69" i="14" s="1"/>
  <c r="H8" i="19"/>
  <c r="H20" i="19" l="1"/>
  <c r="G79" i="14" s="1"/>
  <c r="G68" i="14"/>
  <c r="F94" i="14"/>
  <c r="E94" i="14"/>
  <c r="C94" i="14"/>
  <c r="B94" i="14"/>
  <c r="G93" i="14"/>
  <c r="F93" i="14"/>
  <c r="E93" i="14"/>
  <c r="C93" i="14"/>
  <c r="B93" i="14"/>
  <c r="F92" i="14"/>
  <c r="E92" i="14"/>
  <c r="C92" i="14"/>
  <c r="B92" i="14"/>
  <c r="F91" i="14"/>
  <c r="E91" i="14"/>
  <c r="C91" i="14"/>
  <c r="B91" i="14"/>
  <c r="F90" i="14"/>
  <c r="E90" i="14"/>
  <c r="C90" i="14"/>
  <c r="B90" i="14"/>
  <c r="F89" i="14"/>
  <c r="E89" i="14"/>
  <c r="C89" i="14"/>
  <c r="B89" i="14"/>
  <c r="F88" i="14"/>
  <c r="E88" i="14"/>
  <c r="C88" i="14"/>
  <c r="B88" i="14"/>
  <c r="F87" i="14"/>
  <c r="E87" i="14"/>
  <c r="C87" i="14"/>
  <c r="B87" i="14"/>
  <c r="G86" i="14"/>
  <c r="F86" i="14"/>
  <c r="E86" i="14"/>
  <c r="C86" i="14"/>
  <c r="B86" i="14"/>
  <c r="F85" i="14"/>
  <c r="E85" i="14"/>
  <c r="C85" i="14"/>
  <c r="B85" i="14"/>
  <c r="F84" i="14"/>
  <c r="E84" i="14"/>
  <c r="C84" i="14"/>
  <c r="B84" i="14"/>
  <c r="F83" i="14"/>
  <c r="E83" i="14"/>
  <c r="C83" i="14"/>
  <c r="B83" i="14"/>
  <c r="C81" i="14"/>
  <c r="H19" i="18"/>
  <c r="G94" i="14" s="1"/>
  <c r="H18" i="18"/>
  <c r="H17" i="18"/>
  <c r="G92" i="14" s="1"/>
  <c r="H16" i="18"/>
  <c r="G91" i="14" s="1"/>
  <c r="H15" i="18"/>
  <c r="G90" i="14" s="1"/>
  <c r="H14" i="18"/>
  <c r="G89" i="14" s="1"/>
  <c r="H13" i="18"/>
  <c r="G88" i="14" s="1"/>
  <c r="H12" i="18"/>
  <c r="G87" i="14" s="1"/>
  <c r="H11" i="18"/>
  <c r="H10" i="18"/>
  <c r="G85" i="14" s="1"/>
  <c r="H9" i="18"/>
  <c r="G84" i="14" s="1"/>
  <c r="H8" i="18"/>
  <c r="H21" i="18" l="1"/>
  <c r="G95" i="14" s="1"/>
  <c r="G83" i="14"/>
  <c r="C97" i="14"/>
  <c r="F110" i="14"/>
  <c r="E110" i="14"/>
  <c r="C110" i="14"/>
  <c r="B110" i="14"/>
  <c r="F109" i="14"/>
  <c r="E109" i="14"/>
  <c r="C109" i="14"/>
  <c r="B109" i="14"/>
  <c r="G108" i="14"/>
  <c r="F108" i="14"/>
  <c r="E108" i="14"/>
  <c r="C108" i="14"/>
  <c r="B108" i="14"/>
  <c r="F107" i="14"/>
  <c r="E107" i="14"/>
  <c r="C107" i="14"/>
  <c r="B107" i="14"/>
  <c r="F106" i="14"/>
  <c r="C106" i="14"/>
  <c r="B106" i="14"/>
  <c r="F105" i="14"/>
  <c r="C105" i="14"/>
  <c r="B105" i="14"/>
  <c r="F104" i="14"/>
  <c r="C104" i="14"/>
  <c r="B104" i="14"/>
  <c r="F103" i="14"/>
  <c r="C103" i="14"/>
  <c r="B103" i="14"/>
  <c r="F102" i="14"/>
  <c r="C102" i="14"/>
  <c r="B102" i="14"/>
  <c r="F101" i="14"/>
  <c r="C101" i="14"/>
  <c r="B101" i="14"/>
  <c r="F100" i="14"/>
  <c r="C100" i="14"/>
  <c r="B100" i="14"/>
  <c r="F99" i="14"/>
  <c r="C99" i="14"/>
  <c r="B99" i="14"/>
  <c r="H19" i="17"/>
  <c r="G110" i="14" s="1"/>
  <c r="H18" i="17"/>
  <c r="G109" i="14" s="1"/>
  <c r="H17" i="17"/>
  <c r="H16" i="17"/>
  <c r="G107" i="14" s="1"/>
  <c r="H15" i="17"/>
  <c r="G106" i="14" s="1"/>
  <c r="H14" i="17"/>
  <c r="G105" i="14" s="1"/>
  <c r="H13" i="17"/>
  <c r="G104" i="14" s="1"/>
  <c r="H12" i="17"/>
  <c r="G103" i="14" s="1"/>
  <c r="H11" i="17"/>
  <c r="G102" i="14" s="1"/>
  <c r="H10" i="17"/>
  <c r="G101" i="14" s="1"/>
  <c r="H9" i="17"/>
  <c r="G100" i="14" s="1"/>
  <c r="H8" i="17"/>
  <c r="H21" i="17" l="1"/>
  <c r="G111" i="14" s="1"/>
  <c r="G99" i="14"/>
  <c r="C127" i="14"/>
  <c r="C113" i="14"/>
  <c r="F124" i="14"/>
  <c r="E124" i="14"/>
  <c r="C124" i="14"/>
  <c r="B124" i="14"/>
  <c r="F123" i="14"/>
  <c r="E123" i="14"/>
  <c r="C123" i="14"/>
  <c r="B123" i="14"/>
  <c r="F122" i="14"/>
  <c r="E122" i="14"/>
  <c r="C122" i="14"/>
  <c r="B122" i="14"/>
  <c r="F121" i="14"/>
  <c r="E121" i="14"/>
  <c r="C121" i="14"/>
  <c r="B121" i="14"/>
  <c r="F120" i="14"/>
  <c r="E120" i="14"/>
  <c r="C120" i="14"/>
  <c r="B120" i="14"/>
  <c r="F119" i="14"/>
  <c r="E119" i="14"/>
  <c r="C119" i="14"/>
  <c r="B119" i="14"/>
  <c r="F118" i="14"/>
  <c r="E118" i="14"/>
  <c r="C118" i="14"/>
  <c r="B118" i="14"/>
  <c r="F117" i="14"/>
  <c r="E117" i="14"/>
  <c r="C117" i="14"/>
  <c r="B117" i="14"/>
  <c r="F116" i="14"/>
  <c r="E116" i="14"/>
  <c r="C116" i="14"/>
  <c r="B116" i="14"/>
  <c r="F115" i="14"/>
  <c r="E115" i="14"/>
  <c r="C115" i="14"/>
  <c r="B115" i="14"/>
  <c r="H17" i="16"/>
  <c r="G124" i="14" s="1"/>
  <c r="H16" i="16"/>
  <c r="G123" i="14" s="1"/>
  <c r="H15" i="16"/>
  <c r="G122" i="14" s="1"/>
  <c r="H14" i="16"/>
  <c r="G121" i="14" s="1"/>
  <c r="H13" i="16"/>
  <c r="G120" i="14" s="1"/>
  <c r="H12" i="16"/>
  <c r="G119" i="14" s="1"/>
  <c r="H11" i="16"/>
  <c r="G118" i="14" s="1"/>
  <c r="H10" i="16"/>
  <c r="G117" i="14" s="1"/>
  <c r="H9" i="16"/>
  <c r="G116" i="14" s="1"/>
  <c r="H8" i="16"/>
  <c r="G115" i="14" s="1"/>
  <c r="H19" i="16" l="1"/>
  <c r="G125" i="14" s="1"/>
  <c r="F139" i="14"/>
  <c r="E139" i="14"/>
  <c r="F138" i="14"/>
  <c r="E138" i="14"/>
  <c r="F137" i="14"/>
  <c r="E137" i="14"/>
  <c r="F136" i="14"/>
  <c r="E136" i="14"/>
  <c r="F135" i="14"/>
  <c r="E135" i="14"/>
  <c r="F134" i="14"/>
  <c r="E134" i="14"/>
  <c r="F131" i="14"/>
  <c r="E131" i="14"/>
  <c r="F133" i="14"/>
  <c r="E133" i="14"/>
  <c r="F132" i="14"/>
  <c r="E132" i="14"/>
  <c r="F130" i="14"/>
  <c r="E130" i="14"/>
  <c r="C139" i="14"/>
  <c r="C138" i="14"/>
  <c r="C137" i="14"/>
  <c r="C135" i="14"/>
  <c r="C134" i="14"/>
  <c r="C131" i="14"/>
  <c r="C133" i="14"/>
  <c r="C132" i="14"/>
  <c r="C130" i="14"/>
  <c r="B139" i="14"/>
  <c r="B138" i="14"/>
  <c r="B137" i="14"/>
  <c r="B136" i="14"/>
  <c r="B135" i="14"/>
  <c r="B134" i="14"/>
  <c r="B131" i="14"/>
  <c r="B133" i="14"/>
  <c r="B132" i="14"/>
  <c r="B130" i="14"/>
  <c r="H12" i="11"/>
  <c r="G133" i="14" s="1"/>
  <c r="H9" i="11"/>
  <c r="G130" i="14" s="1"/>
  <c r="F129" i="14" l="1"/>
  <c r="E129" i="14"/>
  <c r="C129" i="14"/>
  <c r="B129" i="14"/>
  <c r="H18" i="11"/>
  <c r="G139" i="14" s="1"/>
  <c r="H17" i="11"/>
  <c r="G138" i="14" s="1"/>
  <c r="H16" i="11"/>
  <c r="G137" i="14" s="1"/>
  <c r="H15" i="11"/>
  <c r="G136" i="14" s="1"/>
  <c r="H14" i="11"/>
  <c r="G135" i="14" s="1"/>
  <c r="H13" i="11"/>
  <c r="G134" i="14" s="1"/>
  <c r="H11" i="11"/>
  <c r="G131" i="14" s="1"/>
  <c r="H10" i="11"/>
  <c r="G132" i="14" s="1"/>
  <c r="H8" i="11"/>
  <c r="G129" i="14" l="1"/>
  <c r="H20" i="11"/>
  <c r="G140" i="14" s="1"/>
  <c r="K9" i="14"/>
  <c r="K6" i="14" l="1"/>
  <c r="K14" i="14"/>
  <c r="K13" i="14"/>
  <c r="K12" i="14"/>
  <c r="K11" i="14"/>
  <c r="K10" i="14"/>
  <c r="K8" i="14"/>
  <c r="K7" i="14"/>
  <c r="K15" i="14" l="1"/>
</calcChain>
</file>

<file path=xl/sharedStrings.xml><?xml version="1.0" encoding="utf-8"?>
<sst xmlns="http://schemas.openxmlformats.org/spreadsheetml/2006/main" count="612" uniqueCount="418">
  <si>
    <t>Instructions for Use</t>
  </si>
  <si>
    <t>COUNTRY DIAGNOSTIC:</t>
  </si>
  <si>
    <t>Enter Country / Region / City Name</t>
  </si>
  <si>
    <t>Interview Date:</t>
  </si>
  <si>
    <t>Location:</t>
  </si>
  <si>
    <t>Purpose</t>
  </si>
  <si>
    <t xml:space="preserve">This Diagnostic Tool (DT) is one of a number of analytical tools within the World Bank methodology for implementation of an SDI using the Integrated Geospatial Information Framework (IGIF). The primary purpose of the DT is to collect the necessary information to complete an assessment of the baseline (current state) of development of the Spatial Data Infrastructure (SDI).  </t>
  </si>
  <si>
    <t>The DT can also be used to determine the target state for each indicator once the Action Plan has been implemented.  A further use is described as "in flight", that is during the implementation of the Action Plan, to assess progress, for instance, as part of a mid-point review.</t>
  </si>
  <si>
    <t xml:space="preserve">The DT is designed so that it is applicable to any geographical entity including city, region and country levels.
Also, while the questions are primarily aimed at developing countries, it can also be used for developed nations. </t>
  </si>
  <si>
    <t>Terminology</t>
  </si>
  <si>
    <t>A complete glossary is not included - users are referred to IGIF Part 2 for guidance on the use of terms.</t>
  </si>
  <si>
    <t xml:space="preserve">There are a few key terms used in this document that require clarification: </t>
  </si>
  <si>
    <t xml:space="preserve"> </t>
  </si>
  <si>
    <r>
      <t xml:space="preserve">The terms </t>
    </r>
    <r>
      <rPr>
        <b/>
        <sz val="14"/>
        <color rgb="FF000000"/>
        <rFont val="Calibri"/>
        <family val="2"/>
        <scheme val="minor"/>
      </rPr>
      <t>Geospatial</t>
    </r>
    <r>
      <rPr>
        <sz val="14"/>
        <color indexed="8"/>
        <rFont val="Calibri"/>
        <family val="2"/>
        <scheme val="minor"/>
      </rPr>
      <t xml:space="preserve"> and </t>
    </r>
    <r>
      <rPr>
        <b/>
        <sz val="14"/>
        <rFont val="Calibri"/>
        <family val="2"/>
        <scheme val="minor"/>
      </rPr>
      <t>Spatial</t>
    </r>
    <r>
      <rPr>
        <sz val="14"/>
        <color indexed="8"/>
        <rFont val="Calibri"/>
        <family val="2"/>
        <scheme val="minor"/>
      </rPr>
      <t xml:space="preserve"> are equivalent, usage varies from country to country.</t>
    </r>
  </si>
  <si>
    <t>Completing the spreadsheet</t>
  </si>
  <si>
    <t>Different perspectives from government and private sector, data suppliers and users, decision makers and community groups are all important to produce a balanced and objective view of the current state.</t>
  </si>
  <si>
    <t>If any scores are “controversial”, or it is difficult to align the country’s situation neatly to the score options available, a provisional score can be entered and then it can be refined when further information is available. This may require canvassing other stakeholders' opinions.  Where no information is available, please score the indicator at zero and add appropriate comments in the "Notes from Interview".</t>
  </si>
  <si>
    <t xml:space="preserve">  </t>
  </si>
  <si>
    <t>The average scores for each component, and for the SDI overall, are calculated automatically and will appear on the Results Sheet. 
The Results Sheet also includes the radar diagram showing the relative scores for each component. This can be copied and pasted into the Country Report, in the appropriate place (Part 2: Results)</t>
  </si>
  <si>
    <t>Cells to be completed are indicated in green, as shown in the cell to the right  ---&gt;</t>
  </si>
  <si>
    <t>Cells that are automatically calculated are indicated in grey, as shown in the cell to the right ----&gt;</t>
  </si>
  <si>
    <t>Excel Notes</t>
  </si>
  <si>
    <t xml:space="preserve">         a.     Click the “Review” tab at the top of the page</t>
  </si>
  <si>
    <t xml:space="preserve">         b.     Click “Unprotect Sheet”</t>
  </si>
  <si>
    <t xml:space="preserve">          c.      Remember to re-enable Protection once changes have been completed.</t>
  </si>
  <si>
    <t>Frequently Asked Questions</t>
  </si>
  <si>
    <t>Feedback</t>
  </si>
  <si>
    <t>Kathrine Kelm</t>
  </si>
  <si>
    <t>Senior Land Administration Specialist, Urban, Resilience and Land</t>
  </si>
  <si>
    <t>World Bank, Washington DC</t>
  </si>
  <si>
    <t>Email: kkelm@worldbank.org</t>
  </si>
  <si>
    <t>Version Information:</t>
  </si>
  <si>
    <t xml:space="preserve">IGIF Part 2: UN Publication Approved August 2021 with minor revisions to January 2021. </t>
  </si>
  <si>
    <t>Copyright Statement</t>
  </si>
  <si>
    <t>STRATEGIC PATHWAY 1</t>
  </si>
  <si>
    <t>Governance and Institutions</t>
  </si>
  <si>
    <t xml:space="preserve">This strategic pathway establishes the leadership, governance model, institutional arrangements, and a clear value proposition to strengthen multi-disciplinary and multi-sectoral participation in, and a commitment to, achieving an Integrated Geospatial Information Framework.
The objective is to attain political endorsement, strengthen institutional mandates and build a cooperative data sharing environment through a shared vision and understanding of the value of an Integrated Geospatial Information Framework, and the roles and responsibilities to achieve the vision.
</t>
  </si>
  <si>
    <t>Ref</t>
  </si>
  <si>
    <t>Indicator</t>
  </si>
  <si>
    <t>Scoring Guide</t>
  </si>
  <si>
    <t>Notes from Interview</t>
  </si>
  <si>
    <t>Score</t>
  </si>
  <si>
    <t>Weight</t>
  </si>
  <si>
    <t>Weighted Score</t>
  </si>
  <si>
    <t>Guidance</t>
  </si>
  <si>
    <t>0 = None.
25 = Informal role.
50 = Defined role and person exists with vision.
75 = Actively driving change across government with tangible outcomes.
100 = Actively driving change across government, the private sector, academia, and the local community with tangible outcomes.</t>
  </si>
  <si>
    <t>0 = None.
25 = Leader and institution appointed to establish Governing Body and governance model.
50 = Terms of Reference of Governing Body agreed.
75 = Members appointed to Governing Body.
100 = Governing Body active and starting to deliver elements of the SDI.</t>
  </si>
  <si>
    <r>
      <rPr>
        <b/>
        <sz val="11"/>
        <color rgb="FF000000"/>
        <rFont val="Arial"/>
        <family val="2"/>
      </rPr>
      <t>GEOSPATIAL COORDINATION UNIT</t>
    </r>
    <r>
      <rPr>
        <sz val="11"/>
        <color indexed="8"/>
        <rFont val="Arial"/>
        <family val="2"/>
      </rPr>
      <t>: Has a geospatial  Coordination Unit been established to coordinate and be accountable for all SDI related activities?</t>
    </r>
  </si>
  <si>
    <t>0 = None.
25 = Terms of Reference of the Coordination Unit agreed.
50 = Members appointed to the Coordination Unit.
75 = Coordination Unit operational and starting to manage initial projects.
100 = Coordination Unit fully active and delivering significant elements of the SDI.</t>
  </si>
  <si>
    <r>
      <t>ESTABLISHING WORKING GROUPS</t>
    </r>
    <r>
      <rPr>
        <sz val="11"/>
        <color indexed="8"/>
        <rFont val="Arial"/>
        <family val="2"/>
      </rPr>
      <t>: Have specialist Working Groups ( subject matter experts) been established to provide advice and guidance to the Governing Body and the Coordination Unit?</t>
    </r>
  </si>
  <si>
    <r>
      <t>GEOSPATIAL STRATEGY</t>
    </r>
    <r>
      <rPr>
        <sz val="11"/>
        <color indexed="8"/>
        <rFont val="Arial"/>
        <family val="2"/>
      </rPr>
      <t>: Is there a National SDI Strategy that identifies the vision, mission, goals and objectives of the geospatial information management initiative to create a National SDI?</t>
    </r>
  </si>
  <si>
    <t>0 = None.
25 = The Governing Body has formed a committee with terms of reference to formulate the strategy.
50 = A partial strategy, e.g. regional or sectoral strategy, has been created and signed off by all stakeholders.
75 = A national strategy has been agreed by all stakeholder groups and signed off by government, but does not integrate with broader government strategies.
100 = A national strategy has been agreed by all stakeholder groups and signed off by government and is strategically aligned and fully integrates with broader government strategies.</t>
  </si>
  <si>
    <r>
      <t xml:space="preserve">This indicator assesses the maturity of formulating and agreeing a strategically aligned National SDI strategy.
</t>
    </r>
    <r>
      <rPr>
        <sz val="11"/>
        <color rgb="FF000000"/>
        <rFont val="Arial"/>
        <family val="2"/>
      </rPr>
      <t xml:space="preserve">This is a strategy to achieve the long-term and overall aim of implementing the National SDI through using the IGIF. The strategic formulation process must be inclusive, and the implementation of the strategy will usually be incrementally achieved across specific sectors, for example. The Strategy should connect to and aligned with other broader strategic and policy objectives of government (Government Digital Transformation, Environmental Policies, Financial Policies, Health Policies, etc.) in order to provide direction on where to focus and apply most effort. </t>
    </r>
  </si>
  <si>
    <t>0 = None.
25 = Anecdotal evidence exists about the value of a National SDI.
50 = A strategic alignment has been carried out to identify key, government priorities to be supported.
75 = A Value Proposition has been created from an outline socio-economic impact analysis, but it is not widely accepted and has not triggered significant change.
100 = The decision-makers are fully convinced about the Value Proposition, derived from a full socio-economic impact analysis, and the importance of integrated geospatial information and are actively investing.</t>
  </si>
  <si>
    <r>
      <t>STRATEGIC ALIGNMENT</t>
    </r>
    <r>
      <rPr>
        <sz val="11"/>
        <color indexed="8"/>
        <rFont val="Arial"/>
        <family val="2"/>
      </rPr>
      <t>: Was the process to formulate the National SDI Strategy fully inclusive and involve capturing the requirements of all key stakeholders?</t>
    </r>
  </si>
  <si>
    <t>0 = None.
25 = A small number of stakeholders were involved.
50 = Just central government institutions were involved.
75 = Local government institutions were also included.
100 = All stakeholders were included.</t>
  </si>
  <si>
    <r>
      <t xml:space="preserve">This indicator assesses the range of stakeholders involved in shaping the National SDI strategy.
</t>
    </r>
    <r>
      <rPr>
        <sz val="11"/>
        <color rgb="FF000000"/>
        <rFont val="Arial"/>
        <family val="2"/>
      </rPr>
      <t>The formulation of the National SDI strategy involves capturing the requirements and use cases of all the key stakeholders, including central government, local government, the private sector, NGOs, academia and civil society. This capture of requirements should be fully inclusive for a true national strategy. However, the strategy is often incrementally implemented with the scope expanding over time. (see IGIF Strategic Pathway 1: Governance and Institutions - Appendix 'Strategic Alignment Template').</t>
    </r>
  </si>
  <si>
    <r>
      <t>COUNTRY LEVEL ACTION PLAN</t>
    </r>
    <r>
      <rPr>
        <sz val="11"/>
        <color indexed="8"/>
        <rFont val="Arial"/>
        <family val="2"/>
      </rPr>
      <t>: Is there an existing Country-level Action Plan that details how the country will meet its strategic goals and objectives, when, by whom and with what budget?</t>
    </r>
  </si>
  <si>
    <t>0 = None.
25 = The Coordination Unit has formed a committee with terms of reference to formulate the Action Plan.
50 = A draft full Action Plan has been formulated, but awaits agreement by all stakeholders.
75 = The full Action Plan is fully developed, signed off, and being implemented.
100 = The full Action Plan is fully developed, signed off, being implemented and progress monitored, and the Action Plan maintained.</t>
  </si>
  <si>
    <r>
      <rPr>
        <b/>
        <sz val="11"/>
        <color rgb="FF000000"/>
        <rFont val="Arial"/>
        <family val="2"/>
      </rPr>
      <t>This indicator assesses the status of defining and implementing an action plan.</t>
    </r>
    <r>
      <rPr>
        <sz val="11"/>
        <color indexed="8"/>
        <rFont val="Arial"/>
        <family val="2"/>
      </rPr>
      <t xml:space="preserve">
</t>
    </r>
    <r>
      <rPr>
        <sz val="11"/>
        <color rgb="FF000000"/>
        <rFont val="Arial"/>
        <family val="2"/>
      </rPr>
      <t xml:space="preserve">The Country-level Action Plan will reflect the complexity of the task of creating a National SDI and is typically spread across appropriate horizon periods (e.g. 1-3 years, 3-5 years, or 5+ years as relevant) rather than a plan for the complete vision. It should be incrementally delivered to lower the risk and there is no prescriptive order for implementation – it will be driven by user requirements. </t>
    </r>
    <r>
      <rPr>
        <sz val="11"/>
        <color indexed="8"/>
        <rFont val="Arial"/>
        <family val="2"/>
      </rPr>
      <t>(see IGIF Strategic Pathway 1: Governance and Institutions - Appendix 'Country-Level Action Plan Template').</t>
    </r>
  </si>
  <si>
    <t>1.10</t>
  </si>
  <si>
    <r>
      <t>MONITORING AND EVALUATION / SUCCESS INDICATORS</t>
    </r>
    <r>
      <rPr>
        <sz val="11"/>
        <color indexed="8"/>
        <rFont val="Arial"/>
        <family val="2"/>
      </rPr>
      <t>: Is there a Monitoring and Evaluation Framework and associated set of Key Performance Indicators (KPIs) to regularly monitor progress of the planned deliverables towards attaining the country’s National SDI goal, and adjusting the Action Plan based on feedback?</t>
    </r>
  </si>
  <si>
    <t>0 = None.
25 = A loosely structured set of evaluation criteria is used to evaluate progress in implementing the National SDI.
50 = The Governing Body has formed a committee with terms of reference to formulate the Monitoring and Evaluation Framework and set of KPIs.
75 = A comprehensive Monitoring and Evaluation Framework and set of KPIs have been agreed by the Governing Body.
100 = A comprehensive Monitoring and Evaluation Framework and set of KPIs are regularly used by the Governing Body to review progress of implementing the National SDI and adjust the Action Plan.</t>
  </si>
  <si>
    <r>
      <t xml:space="preserve">This indicator assesses the status of defining and implementing a monitoring and evaluation framework and associated KPIs.
</t>
    </r>
    <r>
      <rPr>
        <sz val="11"/>
        <color rgb="FF000000"/>
        <rFont val="Arial"/>
        <family val="2"/>
      </rPr>
      <t>The Monitoring and Evaluation Framework should identify the people and institutions involved in delivering and maintaining a National SDI, provide the methodology and procedures for reporting, and success indicators (KPIs) to monitor and evaluate progress towards creating the National SDI. (see IGIF Strategic Pathway 1: Governance and Institutions - Appendices 'Monitoring and Evaluation Template' and 'Success Indicators Example').</t>
    </r>
  </si>
  <si>
    <t>WEIGHTED TOTAL SCORE</t>
  </si>
  <si>
    <t>Number of Questions</t>
  </si>
  <si>
    <t xml:space="preserve">Total Weighting </t>
  </si>
  <si>
    <t>STRATEGIC PATHWAY 2</t>
  </si>
  <si>
    <t>Policy and Legal</t>
  </si>
  <si>
    <t xml:space="preserve">This strategic pathway establishes a robust policy and legal framework that is essential for instituting effective, efficient, and secure management and exchange of geospatial information - nationally and sub-nationally.
The objective is to address current policy and legal issues by improving the policies and laws associated with, and having an impact on, geospatial information management. This is achieved by proactively monitoring the policy and legal environment, including mandating responsibility for the production of data, and keeping abreast of issues and challenges arising from the evolving, innovative and creative use of geospatial information and emerging technologies.
</t>
  </si>
  <si>
    <t>0 = None.
25 = Data sharing exists between a few central government institutions.
50 = Data sharing exists amongst all central government institutions.
75 = Data sharing exists amongst all central and local government institutions.
100 = Widespread data sharing takes place across all stakeholders within and outside government under the restrictions of security, data protection.</t>
  </si>
  <si>
    <t>0 = None.
25 = Geospatial data  licensing agreements are offered by a few central government institutions.
50 = Geospatial data licensing agreements are offered by the majority of central and local government institutions.
75 = Geospatial data licensing agreements exist for all uses, but are limiting the use of geospatial information because of complexities and restrictions.
100 = Geospatial data licensing agreements are not limiting the use of geospatial information.</t>
  </si>
  <si>
    <r>
      <t>OPEN DATA POLICY</t>
    </r>
    <r>
      <rPr>
        <sz val="11"/>
        <color indexed="8"/>
        <rFont val="Arial"/>
        <family val="2"/>
      </rPr>
      <t>: Is there a policy or legislation that supports the dissemination of geospatial data through ‘Open Data’?</t>
    </r>
  </si>
  <si>
    <t>0 = None.
25 = Government has recognized the need for an ‘Open Data’ policy.
50 = A draft ‘Open Data’ policy that includes geospatial data has been created.
75 = The ‘Open Data’ policy has been adopted, is active and is implemented by a small number of government institutions.
100 = All major stakeholders have embraced the ‘Open Data’ policy and are disseminating the majority of their geospatial data through ‘Open Data’.</t>
  </si>
  <si>
    <r>
      <t xml:space="preserve">This indicator assesses the maturity of an Open Data policy.
</t>
    </r>
    <r>
      <rPr>
        <sz val="11"/>
        <color rgb="FF000000"/>
        <rFont val="Arial"/>
        <family val="2"/>
      </rPr>
      <t>Governments are increasingly adopting ‘Open Data’ policies to encourage the sharing and ease of access to their data assets. Geospatial data is normally covered under these ‘Open Data’ policies - openly accessible, but not necessarily free of charge (see https://theodi.org/article/what-makes-data-open/). Geospatial data can sometimes be accessed free of charge where countries embrace the concept of ‘common good’ benefits associated with geospatial data, e.g. ‘key registers’. However, many countries will still restrict access to high-value geospatial datasets, e.g. large-scale topographic data and land administration data, through charging for access and use (e.g. licenses). This depends on the business model adopted to support the SDI.</t>
    </r>
  </si>
  <si>
    <r>
      <t xml:space="preserve">PRIVACY AND DATA PROTECTION: </t>
    </r>
    <r>
      <rPr>
        <sz val="11"/>
        <color indexed="8"/>
        <rFont val="Arial"/>
        <family val="2"/>
      </rPr>
      <t>Are there specific data protection and privacy laws around geospatial data to safeguard the rights of individuals.</t>
    </r>
  </si>
  <si>
    <t>0 = None.
25 = Stakeholders have recognized the requirement for geospatial data protection and privacy laws.
50 = Draft geospatial data protection and privacy laws have been created.
75 = Geospatial data protection and privacy laws have been enacted.
100 = Geospatial data protection and privacy laws are being successfully used and the impact monitored.</t>
  </si>
  <si>
    <r>
      <t xml:space="preserve">INTELLECTUAL PROPERTY RIGHTS: </t>
    </r>
    <r>
      <rPr>
        <sz val="11"/>
        <color indexed="8"/>
        <rFont val="Arial"/>
        <family val="2"/>
      </rPr>
      <t>Is there a robust policy and legal framework that clarifies intellectual property rights (IPR) in respect to geospatial information for both data providers and data consumers?</t>
    </r>
  </si>
  <si>
    <t>0 = None.
25 = A small number of government geospatial data providers are fully protected from liability.
50 = All government geospatial data providers are fully protected from liability.
75 = All government geospatial data providers and their private sector providers are fully protected from liability.
100 = All geospatial data providers are fully protected from liability or provide state guarantees.</t>
  </si>
  <si>
    <t>2.10</t>
  </si>
  <si>
    <t>STRATEGIC PATHWAY 3</t>
  </si>
  <si>
    <t>Financial</t>
  </si>
  <si>
    <t xml:space="preserve">This strategic pathway establishes the business model, develops financial partnerships, and identifies the investment needs and means of financing for delivering integrated geospatial information management, as well as recognizing the benefits realization milestones that will achieve and maintain momentum.
The objective is to achieve an understanding of the financial plans required to establish and maintain an integrated geospatial information management, as well as the longer-term investment program that enables government to respond to evolving societal, environmental and economic demands for geospatial data.
</t>
  </si>
  <si>
    <t>Weighed Score</t>
  </si>
  <si>
    <t>STRATEGIC PATHWAY 4</t>
  </si>
  <si>
    <t>Data</t>
  </si>
  <si>
    <t>.</t>
  </si>
  <si>
    <t>Data Audit</t>
  </si>
  <si>
    <t>Icon</t>
  </si>
  <si>
    <t>Data Theme</t>
  </si>
  <si>
    <t xml:space="preserve">Themes / Datasets Currently Available </t>
  </si>
  <si>
    <t>Responsible Organization</t>
  </si>
  <si>
    <t xml:space="preserve">Does the annual budget adequately support updating? </t>
  </si>
  <si>
    <t>Data Format and Technology</t>
  </si>
  <si>
    <t>Geospatial Standard(s) used and are these interoperable with systems and services</t>
  </si>
  <si>
    <t xml:space="preserve">% Country covered </t>
  </si>
  <si>
    <t>Description of Quality</t>
  </si>
  <si>
    <t>Latest Version</t>
  </si>
  <si>
    <t>Revision Cycle</t>
  </si>
  <si>
    <t>Access category, pricing and Licensing</t>
  </si>
  <si>
    <t>Access Methods
(e.g. API, website download, CD-ROM)</t>
  </si>
  <si>
    <t>Similar/duplicate dataset managed and updated by another agency</t>
  </si>
  <si>
    <t>Linkage to other datasets (required/existing)</t>
  </si>
  <si>
    <t>Primary Users</t>
  </si>
  <si>
    <t>Existing Themes - Additional Notes</t>
  </si>
  <si>
    <t>Example: Geographical Names</t>
  </si>
  <si>
    <t>The Official Geographic Names Dataset includes: approved road names, and geographical features such as hills, monuments, waterways, ocean features (Inlets), localities, and administrative boundaries.</t>
  </si>
  <si>
    <t xml:space="preserve">Geographic Names Office, Survey Department, Ministry of Lands </t>
  </si>
  <si>
    <t>The annual budget supports 4 full time staff.  There is typically a 3 month lag between the request for the approval of a name and its gazettal.</t>
  </si>
  <si>
    <t xml:space="preserve">There are national geographical naming guidelines standards in use.  The UNGEGN Typonymic guidelines are adopted for placement of names on published topographic maps. </t>
  </si>
  <si>
    <t xml:space="preserve">Approved Road Names exist mostly in urban areas and for all major highways
The Official Geographic Names dataset covers the whole country but it is thought that only 20% of features are named in rural regions and townships.   </t>
  </si>
  <si>
    <t>The location of a named feature is manually recorded in an excel database (spreadsheet) and a geographic coordinate (lat/long) is assigned.  Coordinate values are subject to a high degree of human error. There is currently no funded improvement program.</t>
  </si>
  <si>
    <t>The Official Geographic Names Dataset is made available on a quarterly basis.</t>
  </si>
  <si>
    <t xml:space="preserve">The data is updated on a daily basis.  </t>
  </si>
  <si>
    <t>The Official Geographic Names Dataset is available on the Survey Department website as an excel document. Number of downloads per annum ranges from 75 to 100. The data is not viewable online.</t>
  </si>
  <si>
    <t>Road names are also captured and maintained in the cadastral and topographic datasets. The Census Bureau also records and updates geographic names, and administrative boundary names. The Census Bureau validate names against the Survey department geographic names dataset on an annual basis.</t>
  </si>
  <si>
    <t>There is a heightened awareness that geographic names should be integrated within a Geographic Information System (GIS) environment. However, the coordinate location of each feature is not accurate meaning that the excel dataset, while holding the official gazetted names and their description, is not necessarily spatially accurate. Data enhancement is required.</t>
  </si>
  <si>
    <t>Geodetic Reference Frame</t>
  </si>
  <si>
    <t>Geographical Names</t>
  </si>
  <si>
    <t>Addresses</t>
  </si>
  <si>
    <t>Functional Area</t>
  </si>
  <si>
    <t>Buildings and Settlements</t>
  </si>
  <si>
    <t>Land Parcels</t>
  </si>
  <si>
    <t>Transport Networks</t>
  </si>
  <si>
    <t>Elevation and Depth</t>
  </si>
  <si>
    <t>Population Distribution</t>
  </si>
  <si>
    <t>Land Cover and Land Use</t>
  </si>
  <si>
    <t>Geology and Soils</t>
  </si>
  <si>
    <t>Physical Infrastructure</t>
  </si>
  <si>
    <t>Water</t>
  </si>
  <si>
    <t>Ortho-imagery</t>
  </si>
  <si>
    <t>Other Themes / Datasets identified as being required</t>
  </si>
  <si>
    <t>Other Themes / Datasets being created</t>
  </si>
  <si>
    <t>New Themes / Datasets - Additional Notes</t>
  </si>
  <si>
    <t>Names of Institutions providing geospatial data</t>
  </si>
  <si>
    <t>Additional Notes</t>
  </si>
  <si>
    <t>STRATEGIC PATHWAY 5</t>
  </si>
  <si>
    <t>Innovation</t>
  </si>
  <si>
    <t xml:space="preserve">Ref </t>
  </si>
  <si>
    <t>STRATEGIC PATHWAY 6</t>
  </si>
  <si>
    <t>Standards</t>
  </si>
  <si>
    <t xml:space="preserve">This strategic pathway establishes and ensures the adoption of best practice standards and compliance mechanisms for enabling data and technology interoperability to deliver integrated geospatial information and location-based knowledge creation.
The objective is to enable an efficient and consistent approach for different information systems to be able to discover, manage, communicate, exchange and apply geospatial information for a multitude of uses, improved understanding and decision-making.
</t>
  </si>
  <si>
    <t xml:space="preserve"> 0 = None.
25 = Awareness has been raised across the stakeholders involved in using the standards.
50 = An engagement strategy for active interaction with community stakeholders and users to raise awareness has been created.
75 = Broad public/private sector stakeholder dialogues and forums to raise awareness and to promote the alignment is actively being promoted.
100 = Awareness of standards to a level necessary to apply them is universal amongst stakeholders in the geospatial information sector.</t>
  </si>
  <si>
    <t>0 = None.
25 = A few technology and data standards have been informally agreed and adopted by some stakeholders in the geospatial domain.
50 = National data standards and technical specifications have been defined for the geospatial domain.
75 = A national action plan has been agreed for rolling out data standards and technical specifications.
100 = Comprehensive adoption and implementation of data standards and technical specifications has been achieved across the geospatial domain.</t>
  </si>
  <si>
    <t>0 = None.
25 = The need for engagement with the SDOs is recognized by the Coordination Unit.
50 = Responsibility for membership has been designated to organizations / individuals.
75 = The country has active representatives as members of the three SDOs at a correspondent / associate entry membership level.
100 = The country has active representatives as members of the three SDOs at a full / strategic highest membership level.</t>
  </si>
  <si>
    <t>0 = None.
25 = A policy exists to regularly assess and validate organizational compliance.
50 = Approved standards are required for all organizational procurements / tenders including geospatial technology and data.
75 = Geospatial technology and data providers are using testing and certification functions that provide formal certification nationally. 
100 = Geospatial technology and data providers are using international testing and certification standards.</t>
  </si>
  <si>
    <t>STRATEGIC PATHWAY 7</t>
  </si>
  <si>
    <t>Partnerships</t>
  </si>
  <si>
    <t xml:space="preserve">This strategic pathway establishes cross-sector and interdisciplinary cooperation, coordination and collaboration with all levels of government, the geospatial industry , private sector, academia, and the international community, as an important premise to developing and sustaining an enduring nationally integrated geospatial information framework.
The objective is to create and sustain the value of geospatial information through a culture based on inclusion, trusted partnerships and strategic alliances that recognize common needs, aspirations and goals, towards achieving national priorities and outcomes.
</t>
  </si>
  <si>
    <t>Weighted  Score</t>
  </si>
  <si>
    <r>
      <t xml:space="preserve">PARTNERSHIP AWARENESS AND OPPORTUNITIES: </t>
    </r>
    <r>
      <rPr>
        <sz val="11"/>
        <color indexed="8"/>
        <rFont val="Arial"/>
        <family val="2"/>
      </rPr>
      <t xml:space="preserve">Are the SDI stakeholders across the city / region / country aware of the benefits of partnering and understand the types of collaboration / partnering available to adopt? </t>
    </r>
  </si>
  <si>
    <t>0 = None.
25 = The need for raising awareness around partnerships and opportunities is recognized.
50 = Initial engagement strategy has been established to raise awareness around partnerships and opportunities.
75 = Engagement strategy to raise awareness around partnerships and opportunities is being implemented.
100 = Engagement strategy to raise awareness around partnerships and opportunities is being implemented and is changing the culture and encouraging partnerships to be formed.</t>
  </si>
  <si>
    <r>
      <t xml:space="preserve">This indicator assesses the level of awareness of partnership benefits and opportunities across the stakeholders.
</t>
    </r>
    <r>
      <rPr>
        <sz val="11"/>
        <color rgb="FF000000"/>
        <rFont val="Arial"/>
        <family val="2"/>
      </rPr>
      <t>While not always the first action to be implemented, an important step is to have an understanding of the need for and opportunities from partnering. However, it is useful that actions leading to effective multi-stakeholder partnerships and collaboration include understanding partnerships, evaluating opportunities, identifying potential partners, evaluating and selecting partners, formalizing the partnership, and managing the partnership. This will provide a coherent approach to modernize and sustain geospatial information management practices. This will be achieved through raising awareness and understanding through a specific engagement strategy. (see IGIF Strategic Pathway 7: Partnerships - Appendix 'Types of Partnerships').</t>
    </r>
  </si>
  <si>
    <r>
      <t xml:space="preserve">CULTURE OF COOPERATION: </t>
    </r>
    <r>
      <rPr>
        <sz val="11"/>
        <color indexed="8"/>
        <rFont val="Arial"/>
        <family val="2"/>
      </rPr>
      <t>Are the SDI stakeholders across the city / region / country moving towards a culture based on inclusion, trusted partnerships and strategic alliances that recognize common needs, aspirations and goals, towards achieving national priorities and outcomes?</t>
    </r>
  </si>
  <si>
    <r>
      <t xml:space="preserve">0 = None.
25 = A very few </t>
    </r>
    <r>
      <rPr>
        <i/>
        <sz val="11"/>
        <color rgb="FF000000"/>
        <rFont val="Arial"/>
        <family val="2"/>
      </rPr>
      <t>ad hoc</t>
    </r>
    <r>
      <rPr>
        <sz val="11"/>
        <color indexed="8"/>
        <rFont val="Arial"/>
        <family val="2"/>
      </rPr>
      <t>, informal collaborations exist between the public sector institutions.
50 = Formal cross-sectoral collaborations have started to be created amongst public sector institutions.
75 = Successful Public Private Partnerships (PPPs) are being established.
100 = The creation of partnerships and collaborations across all stakeholders in the geospatial information community has become the norm.</t>
    </r>
  </si>
  <si>
    <r>
      <t xml:space="preserve">CROSS SECTOR COLLABORATION: </t>
    </r>
    <r>
      <rPr>
        <sz val="11"/>
        <color indexed="8"/>
        <rFont val="Arial"/>
        <family val="2"/>
      </rPr>
      <t>Is a cross-sector culture of interdisciplinary collaboration being implemented across public sector institutions to reduce duplication of work or to implement complex programs where multiple areas of expertise are required?</t>
    </r>
  </si>
  <si>
    <t>0 = None.
25 = Networking and sharing experiences are enabled across the public sector institutions.
50 = Collaborations have emerged between public sector institutions to reduce duplication and costs in the delivery of their services.
75 = A few formal cross-sectoral, multidisciplinary collaborations are being successfully established across the public sector institutions to implement new, innovative geospatial based products and services.
100 = The creation of formal cross-sectoral, multidisciplinary collaborations across the public sector institutions to implement new, innovative geospatial based products and services has become the norm.</t>
  </si>
  <si>
    <r>
      <t xml:space="preserve">This indicator assesses the type and scope of cross sector collaborations established.
</t>
    </r>
    <r>
      <rPr>
        <sz val="11"/>
        <color rgb="FF000000"/>
        <rFont val="Arial"/>
        <family val="2"/>
      </rPr>
      <t>Organizations typically establish a cross-sector interdisciplinary team of professionals to work on complex programs where multiple skills sets, access to multiple geospatial datasets, or areas of expertise are required in order to succeed. For example, flood risk assessment, climate change mitigation, planning major infrastructure projects or implementing innovative new services using geospatial information alongside others. This cross-sector collaboration can take on many forms, from simple networking where information is shared for mutual benefit, to more structured coordination and collaboration where organizations share costs and integrate and improve their business processes.</t>
    </r>
  </si>
  <si>
    <r>
      <t>PUBLIC PRIVATE PARTNERSHIPS:</t>
    </r>
    <r>
      <rPr>
        <sz val="11"/>
        <color indexed="8"/>
        <rFont val="Arial"/>
        <family val="2"/>
      </rPr>
      <t xml:space="preserve"> Are strategic partnerships and joint ventures between the public and private sectors, Public Private Partnerships (PPPs), being successfully implemented and delivering new or improved innovative geospatial products and services?</t>
    </r>
  </si>
  <si>
    <t>0 = None.
25 = There is a policy statement supporting and encouraging the creation of PPPs in the geospatial information domain.
50 = Initial, experimental PPPs have been initiated.
75 = A few, significant PPPs have been successfully established and are delivering new, innovative products and services.
100 = A wide range of PPPs are delivering new, innovative products and services.</t>
  </si>
  <si>
    <r>
      <t>ACADEMIC COOPERATION</t>
    </r>
    <r>
      <rPr>
        <sz val="11"/>
        <color indexed="8"/>
        <rFont val="Arial"/>
        <family val="2"/>
      </rPr>
      <t>: Is there cooperation between the public sector and academia to benefit from the scientific, technical, research and learning capacity available?</t>
    </r>
  </si>
  <si>
    <t>0 = None.
25 = There is a policy statement supporting and encouraging collaboration between the public sector institutions and academia.
50 = Initial, tentative collaborations between public sector institutions and academia have started.
75 = A few collaborations between public sector institutions and academia have been successfully established and are delivering benefits.
100 = A wide range of collaborations between public sector institutions and academia have been successfully established and are delivering significant benefits.</t>
  </si>
  <si>
    <r>
      <t xml:space="preserve">This indicator assesses scope and maturity of cooperation established with between public sector and academia.
</t>
    </r>
    <r>
      <rPr>
        <sz val="11"/>
        <color rgb="FF000000"/>
        <rFont val="Arial"/>
        <family val="2"/>
      </rPr>
      <t>When the public sector cooperates with educational and research institutions, there is the ability to benefit from the scientific, technical, research and learning capacity available. Benefits include greater access to knowledge, mitigating risk and reducing potential mistakes through greater understanding, being able to draw from a wider pool of technical expertise, cost sharing, increased innovation potential, and the ability to more readily overcome challenges.</t>
    </r>
  </si>
  <si>
    <r>
      <t>INTERNATIONAL AND REGIONAL COLLABORATION</t>
    </r>
    <r>
      <rPr>
        <sz val="11"/>
        <color indexed="8"/>
        <rFont val="Arial"/>
        <family val="2"/>
      </rPr>
      <t>: Are there international and regional collaborations on geospatial information management issues where the interaction between organizations, representing various nations, pursue common goals or interests?</t>
    </r>
  </si>
  <si>
    <t>0 = None.
25 = There is a policy statement supporting and encouraging international and regional collaborations on geospatial information management.
50 = A governance structure has been established to support international and regional collaborations on geospatial information management.
75 = Regional collaborations on geospatial information management have been initiated.
100 = International collaborations on geospatial information management have been initiated and are active and on-going.</t>
  </si>
  <si>
    <r>
      <t xml:space="preserve">This indicator assesses the maturity of collaboration established at the regional and international levels.
</t>
    </r>
    <r>
      <rPr>
        <sz val="11"/>
        <color rgb="FF000000"/>
        <rFont val="Arial"/>
        <family val="2"/>
      </rPr>
      <t xml:space="preserve">International and regional collaboration refers to the interaction between organizations representing various nations in the pursuit of common goals or interests and to build consensus and support transboundary solutions. A good example is UN-GGIM. The collaboration can include partnerships with international aid agencies, philanthropic foundations and official development agencies. Typically, this cooperation involves technical support, knowledge exchange, funding as well as affording access to regional and global networks and at times also to levels of government and politics. </t>
    </r>
  </si>
  <si>
    <r>
      <t xml:space="preserve">CITIZEN ENGAGEMENT: </t>
    </r>
    <r>
      <rPr>
        <sz val="11"/>
        <color indexed="8"/>
        <rFont val="Arial"/>
        <family val="2"/>
      </rPr>
      <t>Is there civil society participation in geospatial information management where individuals and community groups are involved in geospatial information projects to either solve their own problems or contribute geospatial data through crowdsourcing?</t>
    </r>
  </si>
  <si>
    <t>0 = None.
25 = Citizens engage with global corporations and provide geospatial information.
50 = Citizens also engage with community based platforms and provide geospatial information.
75 = Citizens also engage with public sector services and provide geospatial information.
100 = Citizens regularly provide geospatial information to a wide range of community, public sector, private sector and global platforms.</t>
  </si>
  <si>
    <r>
      <t xml:space="preserve">This indicator assesses level of engagement with citizens and community groups.
</t>
    </r>
    <r>
      <rPr>
        <sz val="11"/>
        <color rgb="FF000000"/>
        <rFont val="Arial"/>
        <family val="2"/>
      </rPr>
      <t>Community participation using geospatial information has increased significantly through the rapid expansion of the sharing economy. Now acquiring, providing and sharing access to geospatial information through community based on-line platforms is giving rise to a new economic model – collaborative consumption. Businesses are developing goods and services that rely on regularly contributed and updated geospatial information. In addition, crowdsourcing is being used to maintain geospatial information products in the public and private sectors. Community participation is especially important in emergency services programs where people contribute local knowledge about their location and surroundings to improve emergency preparedness, mitigation, response and recovery.</t>
    </r>
  </si>
  <si>
    <t>0 = None.
25 = Partnerships are just early collaborations with few formal agreements.
50 = Simple work plans are now being established with partnerships.
75 = Robust work plans, and corresponding accountability have been established with partnerships.
100 = All partnerships are well managed and include a continuous review and evaluate process.</t>
  </si>
  <si>
    <r>
      <t xml:space="preserve">This indicator assesses how partnerships are managed.
</t>
    </r>
    <r>
      <rPr>
        <sz val="11"/>
        <color rgb="FF000000"/>
        <rFont val="Arial"/>
        <family val="2"/>
      </rPr>
      <t>Having streamlined reporting and accountability is crucial to the smooth running of collaborations and partnerships. A collaborative work plan can be used to identify specific agreed tasks, realistic timeframes, measurable outcomes, accountability and shared responsibilities. It is important to continually review and evaluate both the partnership itself, as well as the work being delivered through the review and evaluation process. (see IGIF Strategic Pathway 7: Partnerships - Appendix 'Review and Evaluation').</t>
    </r>
  </si>
  <si>
    <t>STRATEGIC PATHWAY 8</t>
  </si>
  <si>
    <t>Capacity &amp; Education</t>
  </si>
  <si>
    <t xml:space="preserve">This strategic pathway establishes enduring capacity development and education programs so that the value and benefits of integrated geospatial information management is sustained for the longer term. 
The objective is to raise awareness, build and strengthen knowledge, competencies, skills, instincts, processes, resources, and innovative entrepreneurship that organizations, communities and individuals require to utilize geospatial information for evidence based decision-making and effective service delivery.
</t>
  </si>
  <si>
    <t xml:space="preserve">Weighted Score </t>
  </si>
  <si>
    <r>
      <t>WORKING GROUP</t>
    </r>
    <r>
      <rPr>
        <sz val="11"/>
        <color indexed="8"/>
        <rFont val="Arial"/>
        <family val="2"/>
      </rPr>
      <t>: Is there a Working Group on Capacity and Education reporting to the Governing Body / Coordination Unit?</t>
    </r>
  </si>
  <si>
    <t>0 = None.
25 = Capacity and Education has been prioritized by the Governing Body / Coordination Unit in their action plan.
50 = The terms of reference for a Working Group on Capacity and Education have been agreed.
75 = The Working Group on Capacity and Education has been established and is operational.
100 = The Working Group on Capacity and Education is implementing enduring capacity development and education programs.</t>
  </si>
  <si>
    <r>
      <t>ASSESSMENT AND ANALYSIS</t>
    </r>
    <r>
      <rPr>
        <sz val="11"/>
        <color indexed="8"/>
        <rFont val="Arial"/>
        <family val="2"/>
      </rPr>
      <t>: Has an assessment been conducted to understand the priority areas for capacity development so that geospatial information management can be strengthened and sustained in the longer term?</t>
    </r>
  </si>
  <si>
    <r>
      <t>STRATEGY AND IMPLEMENTATION PLAN</t>
    </r>
    <r>
      <rPr>
        <sz val="11"/>
        <color indexed="8"/>
        <rFont val="Arial"/>
        <family val="2"/>
      </rPr>
      <t xml:space="preserve">: Is there a Capacity Development and Education Strategy and associated action plan that sets out how capacity development and education programs will support the strengthening of integrated geospatial information management? </t>
    </r>
  </si>
  <si>
    <t>0 = None.
25 = The terms of reference for producing the strategy have been created by the Working Group on Capacity and Education and agreed.
50 = The strategy has been established and agreed by the Governing Board.
75 = The implementation plan to implement the strategy has been agreed with the corresponding financial resources.
100 = Capacity Development and Education Strategy is being implemented across the geospatial information domain.</t>
  </si>
  <si>
    <r>
      <t xml:space="preserve">This indicator identifies the maturity level of the strategy.
</t>
    </r>
    <r>
      <rPr>
        <sz val="11"/>
        <color rgb="FF000000"/>
        <rFont val="Arial"/>
        <family val="2"/>
      </rPr>
      <t>The strategy sets the stage for the desired transformations that will empower individuals, leaders, organizations, and societies. The strategy must be country-driven, address specific needs and conditions of the country, and reflect national sustainable development strategies and priorities. The strategy must be accompanied by an implementation plan and budget.  (see IGIF Strategic Pathway 8: Capacity and Education - Appendix 'An example of the typical components of a capacity development and education strategy').</t>
    </r>
  </si>
  <si>
    <r>
      <t>TERTIARY EDUCATION PROGRAMS</t>
    </r>
    <r>
      <rPr>
        <sz val="11"/>
        <color indexed="8"/>
        <rFont val="Arial"/>
        <family val="2"/>
      </rPr>
      <t>: Is formal education through universities and colleges offering sound foundations in topics important to understanding concepts of geography and geographic science and developing competencies and skills in geospatial information management and its application?</t>
    </r>
  </si>
  <si>
    <t>0 = None.
25 = A few courses are starting to teach the rudimentary elements of geospatial information management.
50 = A few courses are starting to teach a wider set of geospatial information management skills required by the geospatial information sector workforce.
75 = Comprehensive courses are delivering the skills and capacity required by the geospatial information sector workforce, but not meeting demand.
100 = Comprehensive courses are delivering the skills and capacity required by the geospatial information sector workforce and meeting demand.</t>
  </si>
  <si>
    <r>
      <t xml:space="preserve">This indicator identifies the number and scope of courses required to meet requirements and demand.
</t>
    </r>
    <r>
      <rPr>
        <sz val="11"/>
        <color rgb="FF000000"/>
        <rFont val="Arial"/>
        <family val="2"/>
      </rPr>
      <t>Vocational and tertiary levels of education should be delivering courses that focus on the knowledge of geospatial science and technologies that develop competencies, skills and instincts in geospatial information management required by the public and private sectors. This should include courses for a range of professionals that use geospatial information management in their discipline.</t>
    </r>
  </si>
  <si>
    <r>
      <t>PROFESSIONAL DEVELOPMENT APPROACHES</t>
    </r>
    <r>
      <rPr>
        <sz val="11"/>
        <color indexed="8"/>
        <rFont val="Arial"/>
        <family val="2"/>
      </rPr>
      <t>: Are the necessary human resource elements of professional training, lifelong learning, internship opportunities and / or continual technical and professional development available to the workforce to sustain geospatial information management capabilities?</t>
    </r>
  </si>
  <si>
    <t>0 = None.
25 = A few professional development opportunities in geospatial information management are initially being provided by professional associations / bodies or more informal groups.
50 = Knowledge and know-how is being developed and shared within organizations through on-the-job training, study and exchange visits, and fellowship programs.
75 = A range of professional development opportunities in geospatial information management are being provided by an increasing range of external providers, but not meeting demand.
100 = Comprehensive range of professional development opportunities in geospatial information management courses are being delivered by a range of external, specialist, commercial providers. Demand by the geospatial information sector is being met.</t>
  </si>
  <si>
    <r>
      <t xml:space="preserve">This indicator identifies the extent of these opportunities to gain new knowledge and skills.
</t>
    </r>
    <r>
      <rPr>
        <sz val="11"/>
        <color rgb="FF000000"/>
        <rFont val="Arial"/>
        <family val="2"/>
      </rPr>
      <t xml:space="preserve">Knowledge and know-how can be developed and shared within an organization, such as through on-the-job training, study and exchange visits, and fellowship programs. Workplace training can be conducted internally or be obtained from external providers, including international partners or donors. These opportunities also apply to related professions, e.g. planning, disaster management and agriculture, that utilize geospatial information. </t>
    </r>
  </si>
  <si>
    <r>
      <t>ENTREPRENEURSHIP</t>
    </r>
    <r>
      <rPr>
        <sz val="11"/>
        <color indexed="8"/>
        <rFont val="Arial"/>
        <family val="2"/>
      </rPr>
      <t>: Is government supporting and stimulating entrepreneurship through innovation programs and geospatial challenges that grow the capabilities of the business sector to develop products and services that are underpinned by geospatial information?</t>
    </r>
  </si>
  <si>
    <t>0 = None.
25 = A few, embryonic innovation programs are available to stimulate entrepreneurship, but with mixed results.
50 = A few, targeted innovation programs are available to stimulate entrepreneurship and are delivering successful new business ventures.
75 = A range of support through innovation programs is available, is stimulating entrepreneurship and delivering success, but not meeting demand.
100 = Comprehensive range of support to stimulate entrepreneurship through innovation programs is available and delivering successful new business ventures. Demand by the geospatial information sector is being met.</t>
  </si>
  <si>
    <r>
      <t xml:space="preserve">This indicator identifies the range and availability of this support to stimulate entrepreneurship.
</t>
    </r>
    <r>
      <rPr>
        <sz val="11"/>
        <color rgb="FF000000"/>
        <rFont val="Arial"/>
        <family val="2"/>
      </rPr>
      <t xml:space="preserve">Governments can support and stimulate entrepreneurship through innovation hub and incubator programs that grow the capabilities of the business sector to develop products and services that are underpinned by geospatial information. This support includes capacity development, public private partnerships, learning programs, mentoring opportunities, industry challenges through GeoHackathons, innovation hubs and small business incubators, for example. </t>
    </r>
  </si>
  <si>
    <r>
      <t xml:space="preserve">This indicator identifies how widespread geospatial technologies have been adopted by the education system to be enduring. 
</t>
    </r>
    <r>
      <rPr>
        <sz val="11"/>
        <color rgb="FF000000"/>
        <rFont val="Arial"/>
        <family val="2"/>
      </rPr>
      <t>There is a growing advocacy for geospatial technologies to be taught in primary and secondary education systems by embedding it into fundamental STEM (science, technology, engineering, and mathematics) education or used to communicate geographical awareness, history, social studies, and environmental science. The use of Smartphone, drone and other new technologies, for example, are being used to make the topic more relevant and attractive.</t>
    </r>
  </si>
  <si>
    <t>STRATEGIC PATHWAY 9</t>
  </si>
  <si>
    <t>Communication &amp; Engagement</t>
  </si>
  <si>
    <t xml:space="preserve">Results </t>
  </si>
  <si>
    <t>Total</t>
  </si>
  <si>
    <t>Current Status</t>
  </si>
  <si>
    <t xml:space="preserve">Policy </t>
  </si>
  <si>
    <t xml:space="preserve">Capacity </t>
  </si>
  <si>
    <t xml:space="preserve">Communication </t>
  </si>
  <si>
    <t>Overall Score</t>
  </si>
  <si>
    <t>Pathway Score</t>
  </si>
  <si>
    <t xml:space="preserve"> Indicator</t>
  </si>
  <si>
    <t xml:space="preserve">Weight </t>
  </si>
  <si>
    <t>Current</t>
  </si>
  <si>
    <t xml:space="preserve">Part 2: Non-Fundamental Data </t>
  </si>
  <si>
    <t>Part 1: Fundamental Data Themes</t>
  </si>
  <si>
    <t>Please Complete</t>
  </si>
  <si>
    <t>Interviewee(s):</t>
  </si>
  <si>
    <t>Interviewer(s):</t>
  </si>
  <si>
    <t>AVERAGE UNWEIGHTED SCORE</t>
  </si>
  <si>
    <t>On completion of the interviews, the scoring for each indicator from each interview should be collated and a mean score entered into a composite final version and used to populate the appropriate section in the written Country Report.</t>
  </si>
  <si>
    <t xml:space="preserve">A column labelled Weighting is included in this version to enable the relative importance of different indicators to be differentiated. By convention a weighting of 2 signifies that the indicator is twice as important as an indicator with a weight of 1. The use of weightings is optional - if you do not wish to use 'weighting' then leave all values in this column as 1. </t>
  </si>
  <si>
    <t xml:space="preserve">Should you encounter any difficulties in using this tool, or have suggestions for its improvement, please (in the first instance) send an email describing the suggested enhancement or problem to: </t>
  </si>
  <si>
    <r>
      <t xml:space="preserve">This indicator assesses the process and maturity of creating a value proposition.
</t>
    </r>
    <r>
      <rPr>
        <sz val="11"/>
        <color rgb="FF000000"/>
        <rFont val="Arial"/>
        <family val="2"/>
      </rPr>
      <t>The value proposition, initially derived from the outline socio-economics impact analysis, is a clear and concise statement that addresses strategic priority problems (social and economic development, SDGs, regulatory, public safety and emergency response, etc.) that would benefit from having integrated geospatial information and analytical capabilities of a National SDI. It explains how geospatial information can address these problems, the impact and benefits that can be realized, and what makes these benefits valuable. It is key to achieving political and management buy-in, financial support, human resources, and sustainability. The value proposition will be refined after a full socio-economics impact analysis is completed.</t>
    </r>
  </si>
  <si>
    <r>
      <t xml:space="preserve">This indicator identifies the maturity of the Coordination Unit.
</t>
    </r>
    <r>
      <rPr>
        <sz val="11"/>
        <color rgb="FF000000"/>
        <rFont val="Arial"/>
        <family val="2"/>
      </rPr>
      <t>The Coordination Unit is an independent body representing whole of government needs and not just the needs of a single Ministry or organization. Such a Unit would preferably be accountable to, and situated within, a Ministry to be able to take full advantage of Ministry powers, financial services and human resource management. The Coordination Unit is primarily responsible for formulating and implementing strategies and producing general standards, policies and guidelines for cross-government data management and access, building networks through engagement and communication, and encouraging sharing of data and experiences. This is the second level of the governance arrangements and reports directly to the Governing Body.</t>
    </r>
  </si>
  <si>
    <r>
      <t xml:space="preserve">This indicator assesses the maturity of IPR laws.
</t>
    </r>
    <r>
      <rPr>
        <sz val="11"/>
        <color rgb="FF000000"/>
        <rFont val="Arial"/>
        <family val="2"/>
      </rPr>
      <t>A country wishing to provide data providers more protection might adopt a law that protects IPR in databases. Alternatively, a government may place government-generated information in the public domain (under license), essentially giving up all ownership rights in the data, or make the information available under an open data license with few restrictions. This will be an ongoing process since IPR issues are arising around new geospatial products or services that are created by aggregating several different datasets and emerging sensors are collecting new types of data, and in near real-time.  (see IGIF Strategic Pathway 2: Policy and Legal - Appendix 'Managing Intellectual Property Rights').</t>
    </r>
  </si>
  <si>
    <t>Official Geographic Names Dataset - Microsoft Excel File (Structured fields).
Other geographic names datasets (1i) Cadaster (with Road Names) - MicroStation; (ii) Topographic Database and Census Bureau data - ArcGIS.</t>
  </si>
  <si>
    <t>There is no linkage between the Official Geographic Names Dataset, and the cadastre, topographic and census datasets.  As a consequence, there is some duplication of effort occurring in relation to data capture, management, updating and publishing.  It is difficult to keep the datasets synchronized (current and consistent).</t>
  </si>
  <si>
    <t>The majority of departments refer to geographic names in  official business.  However, because the Official Geographic Names Dataset is only tabular f(as opposed to map form), many departments are not realizing the full value of this information for decision-making.</t>
  </si>
  <si>
    <r>
      <t xml:space="preserve">MANAGING PARTNERSHIPS: </t>
    </r>
    <r>
      <rPr>
        <sz val="11"/>
        <color indexed="8"/>
        <rFont val="Arial"/>
        <family val="2"/>
      </rPr>
      <t>Are the partnerships well managed with robust accountability for all stakeholders?</t>
    </r>
  </si>
  <si>
    <r>
      <t xml:space="preserve">This indicator identifies the level of governance around capacity and education.
</t>
    </r>
    <r>
      <rPr>
        <sz val="11"/>
        <color rgb="FF000000"/>
        <rFont val="Arial"/>
        <family val="2"/>
      </rPr>
      <t>The Working Group on Capacity and Education provides oversight, and designs and develops strategies and programs that promote and improve competencies, skills, education, training, continual professional development, and lifelong learning to improve capacities for governments, organizations and citizens. The Working Group should include a range of curriculum advisors, including social sciences and STEM.</t>
    </r>
    <r>
      <rPr>
        <b/>
        <sz val="11"/>
        <color indexed="8"/>
        <rFont val="Arial"/>
        <family val="2"/>
      </rPr>
      <t xml:space="preserve"> </t>
    </r>
  </si>
  <si>
    <r>
      <t>This indicator identifies the priority areas for capacity development in geospatial information management.
T</t>
    </r>
    <r>
      <rPr>
        <sz val="11"/>
        <color rgb="FF000000"/>
        <rFont val="Arial"/>
        <family val="2"/>
      </rPr>
      <t xml:space="preserve">he needs assessment and gap analysis created the inventory and baseline of existing capacity development and education policies, programs, and resources in geospatial information management.  This indicator determines if the needs have been prioritized to support the government's policy direction and the priorities of the geospatial sector. </t>
    </r>
  </si>
  <si>
    <r>
      <rPr>
        <b/>
        <sz val="11"/>
        <color rgb="FF333333"/>
        <rFont val="Arial"/>
        <family val="2"/>
      </rPr>
      <t>DATA FRAMEWORK:</t>
    </r>
    <r>
      <rPr>
        <sz val="11"/>
        <color indexed="63"/>
        <rFont val="Arial"/>
        <family val="2"/>
      </rPr>
      <t xml:space="preserve"> Has a Data Framework been established to organize the country's fundamental geospatial and statistical data holdings?</t>
    </r>
  </si>
  <si>
    <r>
      <rPr>
        <b/>
        <sz val="11"/>
        <color rgb="FF333333"/>
        <rFont val="Arial"/>
        <family val="2"/>
      </rPr>
      <t>DATA INVENTORY AND DATA PROFILES:</t>
    </r>
    <r>
      <rPr>
        <sz val="11"/>
        <color indexed="63"/>
        <rFont val="Arial"/>
        <family val="2"/>
      </rPr>
      <t xml:space="preserve"> Has a set of fundamental datasets been identified for each data theme and do they have a data profile (e.g. descriptive metadata)?</t>
    </r>
  </si>
  <si>
    <r>
      <rPr>
        <b/>
        <sz val="11"/>
        <color rgb="FF111926"/>
        <rFont val="Arial"/>
        <family val="2"/>
      </rPr>
      <t>This indicator assesses the level of awareness of what data exists.</t>
    </r>
    <r>
      <rPr>
        <sz val="11"/>
        <color rgb="FF111926"/>
        <rFont val="Arial"/>
        <family val="2"/>
      </rPr>
      <t xml:space="preserve">    
Fundamental datasets (and other) are identified through a data inventory. The data inventory should record as a minimum the spatial data format, currency, accuracy, ownership, extent/coverage, datum coordinate reference system and the purpose for which the data is primarily used. </t>
    </r>
  </si>
  <si>
    <r>
      <rPr>
        <b/>
        <sz val="11"/>
        <color rgb="FF333333"/>
        <rFont val="Arial"/>
        <family val="2"/>
      </rPr>
      <t xml:space="preserve">DATA GAP ANALYSIS: </t>
    </r>
    <r>
      <rPr>
        <sz val="11"/>
        <color indexed="63"/>
        <rFont val="Arial"/>
        <family val="2"/>
      </rPr>
      <t>Have all critical fundamental geospatial datasets been created to an agreed quality level?</t>
    </r>
  </si>
  <si>
    <r>
      <rPr>
        <b/>
        <sz val="11"/>
        <color rgb="FF333333"/>
        <rFont val="Arial"/>
        <family val="2"/>
      </rPr>
      <t>DATA THEME ROAD MAP:</t>
    </r>
    <r>
      <rPr>
        <sz val="11"/>
        <color indexed="63"/>
        <rFont val="Arial"/>
        <family val="2"/>
      </rPr>
      <t xml:space="preserve"> Are all critical geospatial datasets being maintained and enhanced?</t>
    </r>
  </si>
  <si>
    <r>
      <rPr>
        <b/>
        <sz val="11"/>
        <color rgb="FF111926"/>
        <rFont val="Arial"/>
        <family val="2"/>
      </rPr>
      <t>This indicator assesses whether data is currently fit for purpose, if there is a plan in place to enhance data, and if long term financing and post donor support (e.g. after an initial project to create data) is in place.</t>
    </r>
    <r>
      <rPr>
        <sz val="11"/>
        <color rgb="FF111926"/>
        <rFont val="Arial"/>
        <family val="2"/>
      </rPr>
      <t xml:space="preserve">
Each fundamental theme/dataset should have an associated Minimum Viable Product and Data Enhancement Road Map that indicates the level of accuracy, completeness and currency etc. of each dataset in the theme.  This is a crucial and often underestimated aspect of data.  </t>
    </r>
  </si>
  <si>
    <r>
      <rPr>
        <b/>
        <sz val="11"/>
        <color rgb="FF333333"/>
        <rFont val="Arial"/>
        <family val="2"/>
      </rPr>
      <t xml:space="preserve">METADATA: </t>
    </r>
    <r>
      <rPr>
        <sz val="11"/>
        <color indexed="63"/>
        <rFont val="Arial"/>
        <family val="2"/>
      </rPr>
      <t>Is metadata maintained for all fundamental datasets?</t>
    </r>
  </si>
  <si>
    <r>
      <rPr>
        <b/>
        <sz val="11"/>
        <color rgb="FF333333"/>
        <rFont val="Arial"/>
        <family val="2"/>
      </rPr>
      <t>DATA STORAGE AND RETRIEVAL:</t>
    </r>
    <r>
      <rPr>
        <sz val="11"/>
        <color indexed="63"/>
        <rFont val="Arial"/>
        <family val="2"/>
      </rPr>
      <t xml:space="preserve"> Are fundamental datasets managed in a secure storage environment and easily retrieved?</t>
    </r>
  </si>
  <si>
    <r>
      <rPr>
        <b/>
        <sz val="11"/>
        <color rgb="FF111926"/>
        <rFont val="Arial"/>
        <family val="2"/>
      </rPr>
      <t>This indicator assesses how securely managed geospatial information is, and if it can be retrieved easily for reuse.</t>
    </r>
    <r>
      <rPr>
        <sz val="11"/>
        <color rgb="FF111926"/>
        <rFont val="Arial"/>
        <family val="2"/>
      </rPr>
      <t xml:space="preserve">
The digital storage capacity within government organizations of many developing countries is often under resourced, increasing the risk of data becoming lost. Some organizations store data on computer hard drives and are only accessible to the computer owner/user. More concerning is that this information sometimes represents the only copy and results in a high risk of information loss.  In addition, due to their file size, digital imagery is often stored on transportable hard drives, while historical imagery may remain archived on film. Both of these situations’ present long-term risks due to disk corruption and the continual deterioration of film. </t>
    </r>
  </si>
  <si>
    <r>
      <rPr>
        <b/>
        <sz val="11"/>
        <color rgb="FF333333"/>
        <rFont val="Arial"/>
        <family val="2"/>
      </rPr>
      <t>GEODETIC INFRASTRUCTURE</t>
    </r>
    <r>
      <rPr>
        <sz val="11"/>
        <color indexed="63"/>
        <rFont val="Arial"/>
        <family val="2"/>
      </rPr>
      <t>: Is there a common single natio</t>
    </r>
    <r>
      <rPr>
        <sz val="11"/>
        <color rgb="FF333333"/>
        <rFont val="Arial"/>
        <family val="2"/>
      </rPr>
      <t>na</t>
    </r>
    <r>
      <rPr>
        <sz val="11"/>
        <color indexed="63"/>
        <rFont val="Arial"/>
        <family val="2"/>
      </rPr>
      <t>l geodetic datum reference, projection and co-ordinate system?</t>
    </r>
  </si>
  <si>
    <r>
      <rPr>
        <b/>
        <sz val="11"/>
        <color rgb="FF111926"/>
        <rFont val="Arial"/>
        <family val="2"/>
      </rPr>
      <t xml:space="preserve">This indicator assesses if a geodetic reference system exists, if it is being used and whether it is well-maintained. </t>
    </r>
    <r>
      <rPr>
        <sz val="11"/>
        <color rgb="FF111926"/>
        <rFont val="Arial"/>
        <family val="2"/>
      </rPr>
      <t xml:space="preserve">
Without the existence of a predefined geodetic framework, almost every endeavor that depends upon positioning information would become daunting, from both a practical and financial view point. It is essential to have a standard national geodetic datum reference, projection and co-ordinate system. The development and adoption of transformation services is a further enhancement.  A Continually Operating Reference System, while not essential for National SDI is important for creating/updating data, especially cadastral parcels in the land administration domain. </t>
    </r>
  </si>
  <si>
    <r>
      <rPr>
        <b/>
        <sz val="11"/>
        <color rgb="FF333333"/>
        <rFont val="Arial"/>
        <family val="2"/>
      </rPr>
      <t>DATA INTEROPERABILITY</t>
    </r>
    <r>
      <rPr>
        <sz val="11"/>
        <color indexed="63"/>
        <rFont val="Arial"/>
        <family val="2"/>
      </rPr>
      <t>: Is data interoperable with multiple systems and services?</t>
    </r>
  </si>
  <si>
    <r>
      <rPr>
        <b/>
        <sz val="11"/>
        <color rgb="FF111926"/>
        <rFont val="Arial"/>
        <family val="2"/>
      </rPr>
      <t>This indicator assesses whether data are interoperable with multiple systems and services, and how easily they can be used to conduct geospatial analysis.</t>
    </r>
    <r>
      <rPr>
        <sz val="11"/>
        <color rgb="FF111926"/>
        <rFont val="Arial"/>
        <family val="2"/>
      </rPr>
      <t xml:space="preserve"> 
Data interoperability is crucial to achieving integrated data supply chains.  Having data that are interoperable means that systems and services that create, exchange and consume data have clear, shared expectations for the contents, contexts and meaning of the data. To be interoperable data will need to use community agreed formats, language and vocabularies, and follow FAIR data principles – Findable, Accessible, Interoperable and Reusable. </t>
    </r>
  </si>
  <si>
    <r>
      <rPr>
        <b/>
        <sz val="11"/>
        <color rgb="FF111926"/>
        <rFont val="Arial"/>
        <family val="2"/>
      </rPr>
      <t>This indicator assesses the level of leadership with respect to geospatial innovation across sectors and disciplines.</t>
    </r>
    <r>
      <rPr>
        <sz val="11"/>
        <color rgb="FF111926"/>
        <rFont val="Arial"/>
        <family val="2"/>
      </rPr>
      <t xml:space="preserve">
A specialist working group, referred to here as the ‘Innovation Group’ is advocated to drive transformational change and oversight the implementation of technologies and methods that improve the management, sharing and use of geospatial information across sectors.</t>
    </r>
  </si>
  <si>
    <r>
      <rPr>
        <b/>
        <sz val="11"/>
        <color rgb="FF333333"/>
        <rFont val="Arial"/>
        <family val="2"/>
      </rPr>
      <t xml:space="preserve">DATA PRODUCTS AND SERVICES: </t>
    </r>
    <r>
      <rPr>
        <sz val="11"/>
        <color indexed="63"/>
        <rFont val="Arial"/>
        <family val="2"/>
      </rPr>
      <t>Are geospatial technologies being used to deliver new services and insights to the broader community of users (beyond specialist/expert users), and as a catalyst for innovation in areas of strategic need?</t>
    </r>
  </si>
  <si>
    <r>
      <t xml:space="preserve">This indicator assesses if geospatial data products and services are being used in an innovative way to deliver strategic decision-making and new insights.
</t>
    </r>
    <r>
      <rPr>
        <sz val="11"/>
        <color rgb="FF111926"/>
        <rFont val="Arial"/>
        <family val="2"/>
      </rPr>
      <t xml:space="preserve">Having access to data is one part of the IGIF journey, being able to use these data for decision-making is equally important.  Data services e.g. web services, data-as-a-service and APIs, provide flexibility in how and where data are stored and accessed - making it easy to find and use data from anywhere - leading to innovation. Ideally, this innovation should be prioritized to meet strategic needs, which may include economic growth through the use of APIs in commercial applications. </t>
    </r>
  </si>
  <si>
    <r>
      <rPr>
        <b/>
        <sz val="11"/>
        <color rgb="FF333333"/>
        <rFont val="Arial"/>
        <family val="2"/>
      </rPr>
      <t>MODERNIZING DATA ASSETS</t>
    </r>
    <r>
      <rPr>
        <sz val="11"/>
        <color indexed="63"/>
        <rFont val="Arial"/>
        <family val="2"/>
      </rPr>
      <t>: Are state-of-the-art methods, such as machine-learning and the latest GIS software, being used widely for data creation?</t>
    </r>
  </si>
  <si>
    <r>
      <rPr>
        <b/>
        <sz val="11"/>
        <color rgb="FF111926"/>
        <rFont val="Arial"/>
        <family val="2"/>
      </rPr>
      <t xml:space="preserve">This indicator assesses the level of maturity in data creation to understand where there is scope for new methods and thus opportunities. </t>
    </r>
    <r>
      <rPr>
        <sz val="11"/>
        <color rgb="FF111926"/>
        <rFont val="Arial"/>
        <family val="2"/>
      </rPr>
      <t xml:space="preserve">
State-of-the-art data creation methods include using earth observation technologies and aerial imagery for feature extraction, web services e.g. APIs, IoT devices, such as sensors, Artificial Intelligence-driven solutions e.g. deep-learning models, crowdsourced data, data harvesting etc.  </t>
    </r>
  </si>
  <si>
    <r>
      <rPr>
        <b/>
        <sz val="11"/>
        <color rgb="FF111926"/>
        <rFont val="Arial"/>
        <family val="2"/>
      </rPr>
      <t>This indicator assesses the capability of government to share, access, view and used data between government agencies and with the private sector and citizens.</t>
    </r>
    <r>
      <rPr>
        <sz val="11"/>
        <color rgb="FF111926"/>
        <rFont val="Arial"/>
        <family val="2"/>
      </rPr>
      <t xml:space="preserve">
An enabling infrastructure, is an integrated environment where data and products from multiple agencies can be uploaded, discovered, viewed, queried and downloaded. These platforms are typically deployed within the framework of the National SDI and provide governments with a solid foundation towards transitioning to online citizen-centric whole-of-government services. </t>
    </r>
  </si>
  <si>
    <r>
      <rPr>
        <b/>
        <sz val="11"/>
        <color rgb="FF333333"/>
        <rFont val="Arial"/>
        <family val="2"/>
      </rPr>
      <t>This indicator assesses whether or not process improvement occurs, and how proactive and supportive the government is in stimulating process improvements.</t>
    </r>
    <r>
      <rPr>
        <sz val="11"/>
        <color rgb="FF333333"/>
        <rFont val="Arial"/>
        <family val="2"/>
      </rPr>
      <t xml:space="preserve">
If government is characterized by an innovation culture, organizations are more likely to stimulate process improvements in collaboration with the academic and private sectors.  An indicator of maturity is the number of process improvement projects, and whether these are linked to a formal innovation and/or research and development work program.  </t>
    </r>
  </si>
  <si>
    <r>
      <rPr>
        <b/>
        <sz val="11"/>
        <color rgb="FF333333"/>
        <rFont val="Arial"/>
        <family val="2"/>
      </rPr>
      <t>NATIONAL INNOVATION SYSTEM:</t>
    </r>
    <r>
      <rPr>
        <sz val="11"/>
        <color indexed="63"/>
        <rFont val="Arial"/>
        <family val="2"/>
      </rPr>
      <t xml:space="preserve"> Does the government have an organization responsible for innovation? Is geospatial data and technology included in the government's innovation efforts?</t>
    </r>
  </si>
  <si>
    <r>
      <rPr>
        <b/>
        <sz val="11"/>
        <color rgb="FF111926"/>
        <rFont val="Arial"/>
        <family val="2"/>
      </rPr>
      <t>This indicator assesses how well the government recognizes the need for technological innovation and the use of new technologies, and to what degree geospatial data and technology are involved.</t>
    </r>
    <r>
      <rPr>
        <sz val="11"/>
        <color rgb="FF111926"/>
        <rFont val="Arial"/>
        <family val="2"/>
      </rPr>
      <t xml:space="preserve">
A key component of the innovation process is the flow of technology and information among people, enterprises, businesses and institutions. This flow is referred to as the National Innovation System.  An organization is usually established to </t>
    </r>
    <r>
      <rPr>
        <sz val="11"/>
        <rFont val="Arial"/>
        <family val="2"/>
      </rPr>
      <t>provide</t>
    </r>
    <r>
      <rPr>
        <sz val="11"/>
        <color rgb="FF111926"/>
        <rFont val="Arial"/>
        <family val="2"/>
      </rPr>
      <t xml:space="preserve"> oversight and direct the National Innovation System or responsibility is delegated to an existing authority.  </t>
    </r>
  </si>
  <si>
    <r>
      <rPr>
        <b/>
        <sz val="11"/>
        <color rgb="FF333333"/>
        <rFont val="Arial"/>
        <family val="2"/>
      </rPr>
      <t>GEOSPATIAL INNOVATION PROGRAM</t>
    </r>
    <r>
      <rPr>
        <sz val="11"/>
        <color indexed="63"/>
        <rFont val="Arial"/>
        <family val="2"/>
      </rPr>
      <t>: Is there an investment program for geospatial information and technology innovation?</t>
    </r>
  </si>
  <si>
    <r>
      <rPr>
        <b/>
        <sz val="11"/>
        <color rgb="FF000000"/>
        <rFont val="Arial"/>
        <family val="2"/>
      </rPr>
      <t xml:space="preserve">STANDARDS NEEDS ASSESSMENT AND PRIORITIZATION: </t>
    </r>
    <r>
      <rPr>
        <sz val="11"/>
        <color rgb="FF000000"/>
        <rFont val="Arial"/>
        <family val="2"/>
      </rPr>
      <t>Has the national need for geospatial information management standards been undertaken, priorities agreed, and an on-going review process established?</t>
    </r>
  </si>
  <si>
    <r>
      <t xml:space="preserve">This indicator identifies if a needs assessment for standards has been undertaken.
</t>
    </r>
    <r>
      <rPr>
        <sz val="11"/>
        <color rgb="FF000000"/>
        <rFont val="Arial"/>
        <family val="2"/>
      </rPr>
      <t>The needs assessment will look to establish stakeholder needs for the technology and data content, considering the tiered structure for standards appropriate to the objectives of the SDI. The assessment should also consider the current gaps and identify suitable existing national and international standards. IGIF Part 2 Appendix titled "Needs Assessment and Gap Analysis Template" is useful for assessing this indicator.</t>
    </r>
  </si>
  <si>
    <r>
      <t xml:space="preserve">This indicator identifies the level of maturity of a standards strategy.
</t>
    </r>
    <r>
      <rPr>
        <sz val="11"/>
        <color rgb="FF000000"/>
        <rFont val="Arial"/>
        <family val="2"/>
      </rPr>
      <t>There should be national-level policy that encourages the adoption of a common framework of standards. and the benefits the successful implementation will deliver. In the absence of other factors, national standards should be developed and applied only when international standards do not meet national needs. Where national standards are deemed to be required, they should strive to either profile existing international standards or use defined international standards as a framework.</t>
    </r>
  </si>
  <si>
    <r>
      <t>IMPLEMENTATION</t>
    </r>
    <r>
      <rPr>
        <sz val="11"/>
        <color indexed="8"/>
        <rFont val="Arial"/>
        <family val="2"/>
      </rPr>
      <t>: Have technology and data standards been endorsed / mandated to support interoperability and enable different systems and diverse data types to work together seamlessly?</t>
    </r>
  </si>
  <si>
    <r>
      <t xml:space="preserve">This indicator identifies the level of maturity in specifying, adopting and implementing standards.
</t>
    </r>
    <r>
      <rPr>
        <sz val="11"/>
        <color rgb="FF000000"/>
        <rFont val="Arial"/>
        <family val="2"/>
      </rPr>
      <t>Technology standards, such as for Application Programming Interfaces (API), are used to specify how software components interact with each other through standard interfaces to enable different systems and services to work together. Geospatial data standards provide a digital encoding and support the management of geographic features as coverages (including fundamental data themes), attributes and imagery, and are integral to the reuse and repurposing of information. These standards should also support the agreed meaning for terms, referred to as achieving "semantic interoperability".</t>
    </r>
  </si>
  <si>
    <r>
      <t>INTERNATIONAL SDO ENGAGEMENT</t>
    </r>
    <r>
      <rPr>
        <sz val="11"/>
        <color indexed="8"/>
        <rFont val="Arial"/>
        <family val="2"/>
      </rPr>
      <t>: Is there national representation on the international Standards Development Organizations (SDOs)?</t>
    </r>
  </si>
  <si>
    <r>
      <t xml:space="preserve">This indicator identifies at what level the country is engaged with the International SDOs.
</t>
    </r>
    <r>
      <rPr>
        <sz val="11"/>
        <color rgb="FF000000"/>
        <rFont val="Arial"/>
        <family val="2"/>
      </rPr>
      <t xml:space="preserve">There are three key international organizations with the objective of developing open standards for geospatial information and technologies: ISO/TC 211 Geographic information/Geomatics; Open Geospatial Consortium (OGC); and International Hydrographic Organization (IHO) - referred to collectively as the SDO for geospatial information. Members of the SDOs represent government, industry, research, and academia, and develop standards through consensus. </t>
    </r>
  </si>
  <si>
    <r>
      <t>STANDARDS COMPLIANCE</t>
    </r>
    <r>
      <rPr>
        <sz val="11"/>
        <color indexed="8"/>
        <rFont val="Arial"/>
        <family val="2"/>
      </rPr>
      <t>: Is a system of compliance in use to ensure that organizations are correctly implementing nationally or internationally endorsed standards?</t>
    </r>
  </si>
  <si>
    <r>
      <t xml:space="preserve">This indicator identifies the extent to which all SDI stakeholders are identified. 
</t>
    </r>
    <r>
      <rPr>
        <sz val="11"/>
        <rFont val="Arial"/>
        <family val="2"/>
      </rPr>
      <t xml:space="preserve">Stakeholders include producers of geospatial information and technology (usually referred to as suppliers), consumers of products and services (users) and other interested parties are academic institutions and citizens. It is essential to develop engagement with each of these communities and clearly document their requirements of an SDI. IGIF Part 2 Appendix titled "Identifying and Classifying Stakeholders" provides a useful template for helping to assess this indicator.  </t>
    </r>
  </si>
  <si>
    <r>
      <t xml:space="preserve">This indicator identifies the stage of engagement strategy development
</t>
    </r>
    <r>
      <rPr>
        <sz val="11"/>
        <color rgb="FF111926"/>
        <rFont val="Arial"/>
        <family val="2"/>
      </rPr>
      <t xml:space="preserve">The development of an engagement strategy involves segmentation and targeted activities / channels aimed at reaching and interacting with the various stakeholder types.  IGIF Part 2 Appendix "Stakeholder Analysis Matrix" provides a template for categorizing stakeholders by interest and influence. It is particularly important to design engagements approaches and channels to suit each type of stakeholder. </t>
    </r>
  </si>
  <si>
    <r>
      <t xml:space="preserve">This indicator identifies whether a communication team has been formed and is operational.
</t>
    </r>
    <r>
      <rPr>
        <sz val="11"/>
        <color rgb="FF111926"/>
        <rFont val="Arial"/>
        <family val="2"/>
      </rPr>
      <t>Without dedicated resources to support the formulation and delivery of engagement and communication strategies it is difficult to secure wide buy-in to the SDI. The resources may sit within a Government function that controls communication of policy, but does need to be dedicated to geospatial activities in order to create credible marketing and engagement materials.</t>
    </r>
  </si>
  <si>
    <r>
      <t xml:space="preserve">This indicator identifies the state of development of key messages about the value of an SDI.
</t>
    </r>
    <r>
      <rPr>
        <sz val="11"/>
        <color rgb="FF111926"/>
        <rFont val="Arial"/>
        <family val="2"/>
      </rPr>
      <t>Strategic messaging involves developing the narrative of clear, succinct and compelling messages to all audiences to create on-going understanding and buy-in to the SDI concept and its socio-economic value. Clear messaging is part of building brand recognition for the SDI across all stakeholders from decision makers to citizens.</t>
    </r>
  </si>
  <si>
    <r>
      <rPr>
        <b/>
        <sz val="11"/>
        <color rgb="FF111926"/>
        <rFont val="Arial"/>
        <family val="2"/>
      </rPr>
      <t>This indicator identifies the stage of development of a communication plan.</t>
    </r>
    <r>
      <rPr>
        <sz val="11"/>
        <color rgb="FF111926"/>
        <rFont val="Arial"/>
        <family val="2"/>
      </rPr>
      <t xml:space="preserve">
The communication plan uses strategic messages to effectively build sustained two-way communication with different stakeholder groups. The strategy should define the communication channels to be used for each audience type. IGIF Part 2 Appendix titled "Communication Methods" and that titled "Communication Methods – Advantages and Disadvantages of Commonly Used Methods" provide further guidance. </t>
    </r>
  </si>
  <si>
    <r>
      <rPr>
        <b/>
        <sz val="11"/>
        <color rgb="FF111926"/>
        <rFont val="Arial"/>
        <family val="2"/>
      </rPr>
      <t xml:space="preserve">This indicator identifies if a database of case studies of applications of geospatial information management exists.
</t>
    </r>
    <r>
      <rPr>
        <sz val="11"/>
        <color rgb="FF111926"/>
        <rFont val="Arial"/>
        <family val="2"/>
      </rPr>
      <t>Case studies are a necessary part of communicating the benefits of geospatial information. A database of examples may come from within the country or from other comparable countries.  To be useful, these case studies need to demonstrate socio-economic benefits.</t>
    </r>
  </si>
  <si>
    <r>
      <rPr>
        <b/>
        <sz val="11"/>
        <color rgb="FF111926"/>
        <rFont val="Arial"/>
        <family val="2"/>
      </rPr>
      <t xml:space="preserve">This indicator identifies the extent that SDI communications explicitly references SDGs.
</t>
    </r>
    <r>
      <rPr>
        <sz val="11"/>
        <color rgb="FF111926"/>
        <rFont val="Arial"/>
        <family val="2"/>
      </rPr>
      <t xml:space="preserve">The underlying purpose of the IGIF is to support the achievement of the SDGs. 
Has the National SDI been assessed to see how it can help with achieving SDGs and is this included in communications materials? 
Each country will have a coordination mechanism for SDG monitoring and reporting with which the National SDI communications needs to be integrated. </t>
    </r>
  </si>
  <si>
    <t xml:space="preserve"> 0 = No development.
25 = There is an understanding of the need for a socio-economic benefits assessment to support investment in SDI development.
50 = Work to construct a socio-economic impact assessment for SDI investment has been started.
75 = A socio-economic impact assessment outline has been completed and approved by Financial Authority.
100 = The socio-economic impact assessment is regularly updated and reviewed.</t>
  </si>
  <si>
    <t>0 = None. There is no practical realization of the geodetic network and surveyors use temporary survey marks. 
25 = The physical geodetic infrastructure is defined by a single mandated standard.
50 = Geodetic positions are managed and maintained in a database.
75 = Geodetic information is accessible and used by the majority of stakeholders.
100 = The geodetic network is advanced and characterized by a Continually Operating Reference System.</t>
  </si>
  <si>
    <t>0 = None, common data standards are not in evidence.
25 = The need for common data standards is recognized but not implemented.
50 = Data models comply with a national standard and are curated and aggregated at the national level but only 25% of available data sets are integrated and used.
75 = Integrated geospatial data are available nationally, but integration with marine and statistical data is limited.
100 = All geospatial and statistical data is integrated at the feature level and is used widely for complex data analysis.</t>
  </si>
  <si>
    <t>The Official Geographic Names Dataset is provided as an open access dataset licensed under CC-BY-NC. There are no privacy/security restrictions. There are no restrictions on its use. There is a fee required for commercial uses, and a special license is required. Revenue is currently minimal.</t>
  </si>
  <si>
    <r>
      <t xml:space="preserve">0 = None.
25 = The need for leadership is recognized.
50 = Plans are underway to establish an Innovation Group.
75 = An Innovation Group is operational but no clear direction.
100 = The Innovation Group is active, </t>
    </r>
    <r>
      <rPr>
        <sz val="11"/>
        <rFont val="Arial"/>
        <family val="2"/>
      </rPr>
      <t>has direction</t>
    </r>
    <r>
      <rPr>
        <sz val="11"/>
        <color rgb="FF111926"/>
        <rFont val="Arial"/>
        <family val="2"/>
      </rPr>
      <t xml:space="preserve"> and there is representation from across the public and private sectors and academia to monitor trends. </t>
    </r>
  </si>
  <si>
    <r>
      <t xml:space="preserve">0 = None.
25 = The need to address gaps in the fundamental ICT infrastructure is recognized.
50 = Plans are underway to modernize the ICT sector and leapfrog opportunities have been identified.
75 = There are examples demonstrating increasing digital access, adoption, and use of the internet and geospatial technologies. 
100 = The Internet and digital geospatial technologies are widely adopted and </t>
    </r>
    <r>
      <rPr>
        <sz val="11"/>
        <rFont val="Arial"/>
        <family val="2"/>
      </rPr>
      <t>do not impede development of SDI.</t>
    </r>
  </si>
  <si>
    <t>0 = None.
25 = The need to stimulate wider use of geospatial data to deliver new services and insights is recognized.
50 = Plans are underway to deliver new services and decision-making tools and applications. 
75 = Geospatial services, tools and applications and are used widely across the professional geospatial sector for strategic decision-making.
100 = Geospatial services, tools and applications are used widely and innovatively across both the professional and broader community of users for strategic decision-making.</t>
  </si>
  <si>
    <t>0 = None.
25 = The need for improved data creation methods is recognized.
50 = Plans are underway to modernize data creation methods.
75 = There are examples of state-of-the-art data creation methods in use.
100 = State-of-the-art methods for data creation are frequently used.</t>
  </si>
  <si>
    <t>0 = None.
25 = A need is recognized and design agreed.
50 = The SDI enabling infrastructure and geoportal is under development.
75 = SDI enabling infrastructure and geoportal is partly in operation but needs enhancement.
100 = A state-of-the-art scalable, enabling infrastructure and geoportal is in operation and used widely.</t>
  </si>
  <si>
    <t>0 = None.
25 = Some process improvement examples exist within government.
50 = Some process improvement examples exist and government is engaging with academic and/or private sector. 
75 = There are several process improvement examples across both sectors but there is no formal work program.
100 = Numerous process improvement examples exist in both sectors and these are linked to an Innovation Program.</t>
  </si>
  <si>
    <t>0 = None.
25 = The need for such an organization to create and oversight  a national innovation systems is recognized.
50 = Plans are underway to establish a national innovation system and an organization to drive change.
75 = There is a national innovation system  and organization responsible for innovation, but geospatial innovation is not part of its remit.
100 = A national innovation system that includes geospatial innovation is in operation and actively managed.</t>
  </si>
  <si>
    <t>0 = None.
25 = The need for a funded innovation program is recognized.
50 = The framework for an innovation program is under development.
75 = There is no formal innovation program, but geospatial-related innovation projects are funded on an individual basis.
100 = A fully funded Innovation Program exists for geospatial information and related technologies.</t>
  </si>
  <si>
    <t>0 = None.
25 = the need to better integrate government systems is recognized.
50 = Some systems are integrated but there is no holistic government plan.
75 = A government-wide system architecture to integrate various government systems has been designed and is under development.
100 = the current systems architecture is scalable and supports a system of systems approach.</t>
  </si>
  <si>
    <r>
      <t xml:space="preserve">CASE STUDY DATABASE: </t>
    </r>
    <r>
      <rPr>
        <sz val="11"/>
        <color rgb="FF333333"/>
        <rFont val="Arial"/>
        <family val="2"/>
      </rPr>
      <t>Has a database of case studies been assembled to show the use of geospatial information in society (government, private sector, citizens)?</t>
    </r>
  </si>
  <si>
    <r>
      <t xml:space="preserve">LINK TO SDGs: </t>
    </r>
    <r>
      <rPr>
        <sz val="11"/>
        <color rgb="FF333333"/>
        <rFont val="Arial"/>
        <family val="2"/>
      </rPr>
      <t>Is there is a fully established link between the National SDI and the UN Sustainable Development goals in engagement and communication materials</t>
    </r>
  </si>
  <si>
    <r>
      <t xml:space="preserve">COMMUNICATIONS PLAN: </t>
    </r>
    <r>
      <rPr>
        <sz val="11"/>
        <color rgb="FF333333"/>
        <rFont val="Arial"/>
        <family val="2"/>
      </rPr>
      <t>Has a plan for the methods of communication, to be used for each stakeholder type, been defined, agreed, and being followed?</t>
    </r>
  </si>
  <si>
    <r>
      <t xml:space="preserve">KEY MESSAGES: </t>
    </r>
    <r>
      <rPr>
        <sz val="11"/>
        <color rgb="FF333333"/>
        <rFont val="Arial"/>
        <family val="2"/>
      </rPr>
      <t>Have the messages that convey the economic and societal value of SDI been agreed?</t>
    </r>
  </si>
  <si>
    <r>
      <t xml:space="preserve">COMMUNICATION TEAM: </t>
    </r>
    <r>
      <rPr>
        <sz val="11"/>
        <color rgb="FF333333"/>
        <rFont val="Arial"/>
        <family val="2"/>
      </rPr>
      <t>Is a dedicated team to support communications within the engagement strategy formed, fully resourced and operational?</t>
    </r>
  </si>
  <si>
    <r>
      <t xml:space="preserve">ENGAGEMENT STRATEGY: </t>
    </r>
    <r>
      <rPr>
        <sz val="11"/>
        <color rgb="FF333333"/>
        <rFont val="Arial"/>
        <family val="2"/>
      </rPr>
      <t>Is there is an agreed engagement strategy for all types of stakeholders?</t>
    </r>
  </si>
  <si>
    <r>
      <rPr>
        <b/>
        <sz val="11"/>
        <color rgb="FF333333"/>
        <rFont val="Arial"/>
        <family val="2"/>
      </rPr>
      <t xml:space="preserve">COMMUNICATION GOVERNANCE: </t>
    </r>
    <r>
      <rPr>
        <sz val="11"/>
        <color rgb="FF333333"/>
        <rFont val="Arial"/>
        <family val="2"/>
      </rPr>
      <t>Does the Governing Body have a clear understanding of the full range of current and potential stakeholders and including users?</t>
    </r>
  </si>
  <si>
    <t xml:space="preserve"> 0 = No understanding.
25 = Some supplier organizations have lists of users.
50 = Governing Body has prioritized the requirement.
75 = Work underway to compile the information.
100 = Completed database of stakeholders has been created and is maintained.</t>
  </si>
  <si>
    <t xml:space="preserve"> 0 = No team in place.
25 = Need for team recognized.
50 = Budget for team allocated and recruitment commenced.
75 = Team is operational and involved in Communication Strategy and Plan definition.
100 = Team is effectively supporting both engagement and communication of SDI.</t>
  </si>
  <si>
    <t xml:space="preserve"> 0 = Not discussed.
25 = Some limited discussion at organizational level.
50 = Wider discussion including all stakeholders.
75 = Key messages defined.
100 = Agreed and widely used set of key messages in regular use.</t>
  </si>
  <si>
    <t xml:space="preserve"> 0 = None.
25 = A list of case studies exist.
50 = Partial list includes technical and socio-economic benefits across multiple sectors.
75 = Database of case studies created, but with limited sectoral coverage.
100 = Fully populated, accessible and maintained database covering government agenda, apps for citizens and business.</t>
  </si>
  <si>
    <t xml:space="preserve"> 0 = No.
25 = Need identified.
50 = Sporadically included in communication materials.
75 = Included in most communications.
100 = Fully integrated into National SDG Reporting. </t>
  </si>
  <si>
    <r>
      <t xml:space="preserve">This indicator assesses the maturity of establishing a Legal &amp; Policy Working Group.
</t>
    </r>
    <r>
      <rPr>
        <sz val="11"/>
        <color rgb="FF000000"/>
        <rFont val="Arial"/>
        <family val="2"/>
      </rPr>
      <t>This Working Group is initially tasked to review and understand the country’s existing legal and policy framework. The Working Group then considers, recommends or decides what policy and legal additions or changes are needed, or what needs to be created, when implementing the SDI. It should consist of legal and policy practitioners and professionals who understand geospatial information related legal and policy matters – issues, challenges and opportunities – facing the various stakeholders. The Working Group may initially be an integral part of the Governing Body.</t>
    </r>
  </si>
  <si>
    <t>0 = None.
25 = The chair / lead of the Working Group has been appointed.
50 = The terms of reference for the Working Group have been established and agreed.
75 = The Working Group has been established.
100 = The Working Group has been established and has started to review and improve the country’s existing legal and policy framework.</t>
  </si>
  <si>
    <r>
      <rPr>
        <b/>
        <sz val="11"/>
        <color theme="1"/>
        <rFont val="Arial"/>
        <family val="2"/>
      </rPr>
      <t>LEGAL &amp; POLICY WORKING GROUP</t>
    </r>
    <r>
      <rPr>
        <sz val="11"/>
        <color theme="1"/>
        <rFont val="Arial"/>
        <family val="2"/>
      </rPr>
      <t xml:space="preserve">: </t>
    </r>
    <r>
      <rPr>
        <sz val="11"/>
        <color indexed="8"/>
        <rFont val="Arial"/>
        <family val="2"/>
      </rPr>
      <t>Has an independent geospatial Legal &amp; Policy Working Group comprising of both data users and data providers from government, the private sector, academia and civil society been established?</t>
    </r>
  </si>
  <si>
    <t>0 = None.
25 = The Working Group has a ToR to conduct a needs assessment and gap analysis.
50 = The Working Group has completed the needs assessment of the existing policy and legal framework.
75 = The Working Group has completed the gap analysis of the existing policy and legal framework .
100 = The Working Group has completed the needs assessment and gap analysis of the existing policy and legal framework and the results have been agreed by the Governing Body.</t>
  </si>
  <si>
    <t>0 = None.
25 = Non-legally binding agreements of the policy and legal framework have been identified.
50 = Non-legally binding agreements of the policy and legal framework have been drafted.
75 = Non-legally binding agreements of the policy and legal framework have been implemented.
100 = There is widespread acceptance of the Non-legally binding agreements of the policy and legal framework and they are being adhered to by most stakeholders.</t>
  </si>
  <si>
    <r>
      <t xml:space="preserve">This indicator assesses the degree to which a geospatial marketplace exists for products and services.
</t>
    </r>
    <r>
      <rPr>
        <sz val="11"/>
        <color rgb="FF111926"/>
        <rFont val="Arial"/>
        <family val="2"/>
      </rPr>
      <t>Various approaches to pricing may be appropriate and will often be determined by overall Government policy towards public data. Data may be free of charge to all users, or public sector only. Alternatively, it may require partial or complete recovery of production and maintenance cost. Some countries have adopted a “freemium” model where certain basic data products are free but premium products are chargeable. Pricing policy has to be aligned to licensing which controls the type of access and usage associated with the price paid.</t>
    </r>
  </si>
  <si>
    <r>
      <t xml:space="preserve">BUSINESS MODEL: </t>
    </r>
    <r>
      <rPr>
        <sz val="11"/>
        <color rgb="FF333333"/>
        <rFont val="Arial"/>
        <family val="2"/>
      </rPr>
      <t>Has a sustainable business model for a  functional SDI been defined?</t>
    </r>
  </si>
  <si>
    <t>0 = Not investigated.
25 = Some understanding of opportunities but not validated. 
50 = Understanding of options and some market assessment completed.
75 = Full market assessment completed and options selected.
100 = New revenues generated.</t>
  </si>
  <si>
    <t>0 = No understanding.
25 = Some understanding but no direct engagement.
50 = Understanding of all options and initial engagement with most promising.
75 = Full engagement and justification in preparation.
100 = Plans fully developed, approved by Government and financial partners.</t>
  </si>
  <si>
    <r>
      <rPr>
        <b/>
        <sz val="11"/>
        <color rgb="FF333333"/>
        <rFont val="Arial"/>
        <family val="2"/>
      </rPr>
      <t xml:space="preserve">STRATEGIC OPPORTUNITIES: </t>
    </r>
    <r>
      <rPr>
        <sz val="11"/>
        <color rgb="FF333333"/>
        <rFont val="Arial"/>
        <family val="2"/>
      </rPr>
      <t>Have opportunities for raising additional revenue and/or reducing direct costs to assist SDI development been investigated?</t>
    </r>
  </si>
  <si>
    <r>
      <rPr>
        <b/>
        <sz val="11"/>
        <rFont val="Arial"/>
        <family val="2"/>
      </rPr>
      <t xml:space="preserve">GEOSPATIAL PRODUCT AND SERVICES PRICING: </t>
    </r>
    <r>
      <rPr>
        <sz val="11"/>
        <rFont val="Arial"/>
        <family val="2"/>
      </rPr>
      <t xml:space="preserve">Has a coherent and sustainable pricing policy (including open data) for SDI datasets and services been established?  </t>
    </r>
  </si>
  <si>
    <t>0 = None.
25 = Data exchange is ad hoc and there is no government data strategy that formalizes the sequence of processes involved in the production and distribution of geospatial data.
50 = MOUs for data exchange exist between some agencies but interoperability issues arise frequently.
75 = The supply of data between agencies is well-established and supported by government policy but involves substantial manual intervention.
100 = The sequence of processes involved in the production and distribution of geospatial data across all levels of government are enabled through automated data exchange processes with minimal manual intervention required.</t>
  </si>
  <si>
    <r>
      <rPr>
        <b/>
        <sz val="11"/>
        <color rgb="FF333333"/>
        <rFont val="Arial"/>
        <family val="2"/>
      </rPr>
      <t>DATA SUPPLY CHAINS:</t>
    </r>
    <r>
      <rPr>
        <sz val="11"/>
        <color indexed="63"/>
        <rFont val="Arial"/>
        <family val="2"/>
      </rPr>
      <t xml:space="preserve"> Do government agencies (all levels) participate in a national strategy that defines the sequence of processes involved in the production and distribution of geospatial data, and are their mechanisms that formalize data exchange between agencies? </t>
    </r>
  </si>
  <si>
    <r>
      <t>INSTITUTIONAL GEOSPATIAL ROLES:</t>
    </r>
    <r>
      <rPr>
        <sz val="11"/>
        <color rgb="FF000000"/>
        <rFont val="Arial"/>
        <family val="2"/>
      </rPr>
      <t xml:space="preserve"> Are there clear and accepted institutional roles and responsibilities across all levels of government for tasks (strategic and operational) associated with all aspects of integrated geospatial information management to create a National SDI?</t>
    </r>
  </si>
  <si>
    <t>0 = None.
25 = Informal arrangement.
50 = New institutional roles and responsibilities across all levels of government being formulated.
75 = A clear set of mandates, legal arrangements, principles and guidelines agreed by all institutional stakeholders.
100 = A clear set of mandates, legal arrangements, principles and guidelines agreed and fully implemented by all institutional stakeholders.</t>
  </si>
  <si>
    <r>
      <rPr>
        <b/>
        <sz val="11"/>
        <color rgb="FF333333"/>
        <rFont val="Arial"/>
        <family val="2"/>
      </rPr>
      <t>DATA QUALITY:</t>
    </r>
    <r>
      <rPr>
        <sz val="11"/>
        <color indexed="63"/>
        <rFont val="Arial"/>
        <family val="2"/>
      </rPr>
      <t xml:space="preserve"> Are the fundamental datasets being checked for data quality to ensure that the data is fit-for-purpose?</t>
    </r>
  </si>
  <si>
    <r>
      <rPr>
        <b/>
        <sz val="11"/>
        <color rgb="FF111926"/>
        <rFont val="Arial"/>
        <family val="2"/>
      </rPr>
      <t xml:space="preserve">This indicator assesses the level of the core ICT infrastructure and whether leapfrog opportunities are plausible and/or being embraced. </t>
    </r>
    <r>
      <rPr>
        <sz val="11"/>
        <color rgb="FF111926"/>
        <rFont val="Arial"/>
        <family val="2"/>
      </rPr>
      <t xml:space="preserve">
Effective geospatial information management is only effective when  the underlying core ICT infrastructure is available to all, robust and scalable. Without investments in electricity, internet, cloud technologies and geospatial technologies then a comprehensive SDI will be very difficult to achieve. </t>
    </r>
  </si>
  <si>
    <t xml:space="preserve"> 0 = No engagement.
25 = An engagement strategy for all key stakeholders groups has been established. 
50 = Some engagement but it is not continuous and limited in coverage.
75 = Engagement is continuous but does not cover all key stakeholder groups.
100 = Regular exchanges take place with all key stakeholder groups.</t>
  </si>
  <si>
    <t xml:space="preserve"> 0 = No strategy.
25 = The need is recognized.
50 = Strategy drafted.
75 = Consultation on strategy completed and agreed.
100 = Strategy implemented and subject to regular updating.</t>
  </si>
  <si>
    <r>
      <rPr>
        <b/>
        <sz val="11"/>
        <color rgb="FF333333"/>
        <rFont val="Arial"/>
        <family val="2"/>
      </rPr>
      <t>CORE ICT INFRASTRUCTURE:</t>
    </r>
    <r>
      <rPr>
        <sz val="11"/>
        <color indexed="63"/>
        <rFont val="Arial"/>
        <family val="2"/>
      </rPr>
      <t xml:space="preserve"> Is the fundamental ICT infrastructure (Internet, electricity and digital geospatial technologies) available, accessible and easily leveraged?</t>
    </r>
  </si>
  <si>
    <r>
      <t xml:space="preserve">PROCESS IMPROVEMENT: </t>
    </r>
    <r>
      <rPr>
        <sz val="11"/>
        <color rgb="FF333333"/>
        <rFont val="Arial"/>
        <family val="2"/>
      </rPr>
      <t>Does government actively engage in geospatial-related process improvement programs, and are the academic and private sectors involved?</t>
    </r>
  </si>
  <si>
    <r>
      <t xml:space="preserve">STANDARDS AWARENESS: </t>
    </r>
    <r>
      <rPr>
        <sz val="11"/>
        <color rgb="FF000000"/>
        <rFont val="Arial"/>
        <family val="2"/>
      </rPr>
      <t>Is there an active awareness program that raises, advocates, and promotes the principles, values, needs and benefits of geospatial data and technology standards?</t>
    </r>
  </si>
  <si>
    <r>
      <t xml:space="preserve">STANDARDS STRATEGY/PLAN: </t>
    </r>
    <r>
      <rPr>
        <sz val="11"/>
        <color rgb="FF000000"/>
        <rFont val="Arial"/>
        <family val="2"/>
      </rPr>
      <t>Is there a National Standards Strategy and a process to review/develop (as necessary), and endorse a common framework of national data and technology standards?</t>
    </r>
  </si>
  <si>
    <r>
      <t xml:space="preserve">COMMUNITY OF PRACTICE: </t>
    </r>
    <r>
      <rPr>
        <sz val="11"/>
        <color rgb="FF000000"/>
        <rFont val="Arial"/>
        <family val="2"/>
      </rPr>
      <t>Has a community of practice been established to share skills, knowledge, and experiences about the implementation of standards?</t>
    </r>
  </si>
  <si>
    <r>
      <t xml:space="preserve">This indicator assesses the maturity of reviewing the existing policy and legal framework.
</t>
    </r>
    <r>
      <rPr>
        <sz val="11"/>
        <color rgb="FF000000"/>
        <rFont val="Arial"/>
        <family val="2"/>
      </rPr>
      <t>The review of the existing policy and legal framework will be carried out by the Legal &amp; Policy Working Group and will identify strengths and weaknesses. It is important to note that there are many other equivalent terms to legislation and laws that are used that have essentially the same meaning. These include decrees, orders, codes and ordinances. Laws may be created specifically for geospatial information (such as legislation on geospatial data sharing) or directly use extant, closely related laws (i.e. privacy, liability, intellectual property rights management). Regulations are not enshrined in laws, but are more flexible to modify and a faster  to implement. (see IGIF Strategic Pathway 2: Policy and Legal - Appendix 'Review and Assessment - Considerations').</t>
    </r>
  </si>
  <si>
    <r>
      <t xml:space="preserve">This indicator assesses the maturity of data protection and privacy laws.
</t>
    </r>
    <r>
      <rPr>
        <sz val="11"/>
        <color rgb="FF000000"/>
        <rFont val="Arial"/>
        <family val="2"/>
      </rPr>
      <t>Globally, data protection and privacy laws are being introduced (or updated) to address concerns with all types of Big Data and data conflation potentially exposing individuals, not just geospatial information. Therefore, efforts to introduce data protection laws and policy will often occur without considering the impact on the geospatial community. In such instances, there is a real risk that the laws and policies that develop will have an unintended impact on a policy and legal framework for geospatial information management. It is also important to differentiate between the data and the type of platform, e.g., drone or satellite.  (see IGIF Strategic Pathway 2: Policy and Legal - Appendix 'Addressing Sensitive Information').</t>
    </r>
  </si>
  <si>
    <r>
      <t xml:space="preserve">This indicator assesses the state of development of a socio-economic impact assessment of SDI investment.
</t>
    </r>
    <r>
      <rPr>
        <sz val="11"/>
        <color rgb="FF111926"/>
        <rFont val="Arial"/>
        <family val="2"/>
      </rPr>
      <t xml:space="preserve">The investment in substantial programmes of work, such as developing an SDI requires a justification, often referred to as business case. It describes the strategic, economic, commercial, financial and management reasons for investment. This is referred to as socio-economic impact assessment because some benefits cannot be assessed in purely financial terms. IGIF Part 2 Appendices titled "An example of a Socio-economic Impact Assessment approach" and "Components of a business case - five key perspectives" provide further guidance. </t>
    </r>
  </si>
  <si>
    <r>
      <rPr>
        <b/>
        <sz val="11"/>
        <color rgb="FF111926"/>
        <rFont val="Arial"/>
        <family val="2"/>
      </rPr>
      <t>This indicator assesses whether the fundamental datasets are fit for purpose and whether data quality is checked.</t>
    </r>
    <r>
      <rPr>
        <sz val="11"/>
        <color rgb="FF111926"/>
        <rFont val="Arial"/>
        <family val="2"/>
      </rPr>
      <t xml:space="preserve">
Under the fit for purpose approach, each dataset will have a different minimum data quality threshold. It is essential that each fundamental dataset is regularly checked to ensure compliance with this defined data quality around the quality dimensions of currency, timeliness, accuracy, completeness, coverage, integrity, interoperability, etc. Data quality improvement plans will be implemented to improve the data quality to the agreed level for each dataset, where required. Quality requirements of data users may change over time, so quality checks must be regularly implemented.</t>
    </r>
  </si>
  <si>
    <r>
      <rPr>
        <b/>
        <sz val="11"/>
        <color rgb="FF111926"/>
        <rFont val="Arial"/>
        <family val="2"/>
      </rPr>
      <t>This indicator assesses how easy it for the data to be discovered through metadata, and to understand if it is fit for purpose and be used confidently.</t>
    </r>
    <r>
      <rPr>
        <sz val="11"/>
        <color rgb="FF111926"/>
        <rFont val="Arial"/>
        <family val="2"/>
      </rPr>
      <t xml:space="preserve">
The minimum amount of metadata recommended is the information contained in the Dataset Profiles. The management of the metadata is best left with the agency that collects and maintains the data. However, metadata catalogues may be more appropriately managed by a central coordinating team.  </t>
    </r>
  </si>
  <si>
    <r>
      <t xml:space="preserve">INTEGRATED SYSTEM OF SYSTEMS: </t>
    </r>
    <r>
      <rPr>
        <sz val="11"/>
        <color rgb="FF333333"/>
        <rFont val="Arial"/>
        <family val="2"/>
      </rPr>
      <t>Are individual geospatial data systems interrelated using integrative technologies?</t>
    </r>
  </si>
  <si>
    <r>
      <t xml:space="preserve">This indicator assesses the type and scope of Public-Private Partnerships (PPPs) established.
</t>
    </r>
    <r>
      <rPr>
        <sz val="11"/>
        <color rgb="FF000000"/>
        <rFont val="Arial"/>
        <family val="2"/>
      </rPr>
      <t>PPPs can be seen as an activity or project, or a form of delivery mechanism. It can also be a stated intent in a government policy statement, and generally involves the sharing of risk, a way of financing and joint development. Types of PPPs can be formal joint venture or collaborative development (CRADA), for example. This can apply to infrastructure development, such as that of geodetic infrastructure, including a continuously operating reference stations (CORS) network, and geospatial product and service delivery. Partnerships with the private sector can facilitate win-win collaborative outcomes for governments and stakeholders, but may require significant cultural change within government. (see IGIF Strategic Pathway 7: Partnerships - Appendix 'Evaluation of Potential Partners').</t>
    </r>
  </si>
  <si>
    <t>0 = None.
25 = A few primary and secondary schools are running pilots to test how geospatial literacy can be embedded into some core courses, but with mixed results.
50 = A few primary and secondary schools have successfully embedded geospatial literacy into some STEM courses.
75 = Geospatial literacy has been embedded into STEM courses and is being rolled out across the nation’s primary and secondary schools. 
100 = Geospatial literacy has been successfully embedded into  all appropriate courses and a continuous update regime established.</t>
  </si>
  <si>
    <t>0 = None.
25 = There is an awareness that priorities are required, but there is no consensus.
50 = A Working Group has been established to identify the priority areas for capacity development.
75 = The Working Group has identified and agreed the priority areas for capacity development..
100 = Priority investments and interventions in capacity development are being implemented across the geospatial sector.</t>
  </si>
  <si>
    <r>
      <t>LEADERSHIP</t>
    </r>
    <r>
      <rPr>
        <sz val="11"/>
        <color theme="1"/>
        <rFont val="Arial"/>
        <family val="2"/>
      </rPr>
      <t>: Is there a “advocate” in government that is leading, engaging and promoting the benefits of a National SDI across all levels of government organizations, and with the private sector, academia, and the local community?</t>
    </r>
  </si>
  <si>
    <r>
      <t>This indicat</t>
    </r>
    <r>
      <rPr>
        <b/>
        <sz val="11"/>
        <color theme="1"/>
        <rFont val="Arial"/>
        <family val="2"/>
      </rPr>
      <t>or assesses the strength of the advocate</t>
    </r>
    <r>
      <rPr>
        <b/>
        <sz val="11"/>
        <color indexed="8"/>
        <rFont val="Arial"/>
        <family val="2"/>
      </rPr>
      <t xml:space="preserve"> promoting the National SDI initiative.
</t>
    </r>
    <r>
      <rPr>
        <sz val="11"/>
        <color theme="1"/>
        <rFont val="Arial"/>
        <family val="2"/>
      </rPr>
      <t>There should be a clearly identifiable individual(s), senior and influential, that is actively leading, engaging and promoting the National SDI vision and associated benefits across all stakeholder groups, resulting in tangible outcomes towards the design, development and implementation of a National SDI within a government digital transformation a</t>
    </r>
    <r>
      <rPr>
        <sz val="11"/>
        <color rgb="FF000000"/>
        <rFont val="Arial"/>
        <family val="2"/>
      </rPr>
      <t>genda. This is essential for political buy-in and provides support at crisis points during the program.</t>
    </r>
  </si>
  <si>
    <r>
      <t>GOVERNING BODY</t>
    </r>
    <r>
      <rPr>
        <sz val="11"/>
        <color indexed="8"/>
        <rFont val="Arial"/>
        <family val="2"/>
      </rPr>
      <t>: Has a Governing Body been establis</t>
    </r>
    <r>
      <rPr>
        <sz val="11"/>
        <color theme="1"/>
        <rFont val="Arial"/>
        <family val="2"/>
      </rPr>
      <t>hed (or part of Digital Transformation governance)</t>
    </r>
    <r>
      <rPr>
        <sz val="11"/>
        <color indexed="8"/>
        <rFont val="Arial"/>
        <family val="2"/>
      </rPr>
      <t xml:space="preserve"> to provide leadership, direction and oversight for SDI-related activities and projects?</t>
    </r>
  </si>
  <si>
    <r>
      <t xml:space="preserve">This indicator identifies the maturity of the Governing Body.
</t>
    </r>
    <r>
      <rPr>
        <sz val="11"/>
        <color rgb="FF000000"/>
        <rFont val="Arial"/>
        <family val="2"/>
      </rPr>
      <t>The governance model provides an environment for the strategic thinking, planning and decision-making necessary to modernize and sustain geospatial information management practices across all stakeholder groups. At the top level is the Governing Body that provides leadership, direction and oversight. Different names may be used, e.g. council and steering committee, but the Governing Body must have the responsibility and p</t>
    </r>
    <r>
      <rPr>
        <sz val="11"/>
        <color theme="1"/>
        <rFont val="Arial"/>
        <family val="2"/>
      </rPr>
      <t xml:space="preserve">owers to make the necessary changes to deliver the benefits. The SDI governance may also be an integral part of the Digital Transformation governance arrangements) </t>
    </r>
    <r>
      <rPr>
        <sz val="11"/>
        <color rgb="FF000000"/>
        <rFont val="Arial"/>
        <family val="2"/>
      </rPr>
      <t xml:space="preserve"> (see IGIF Strategic Pathway 1: Governance and Institutions - Appendix 'Steering Committee Charter Example').</t>
    </r>
  </si>
  <si>
    <r>
      <t>VALUE PROPOSIT</t>
    </r>
    <r>
      <rPr>
        <b/>
        <sz val="11"/>
        <color theme="1"/>
        <rFont val="Arial"/>
        <family val="2"/>
      </rPr>
      <t>ION STATEMENT</t>
    </r>
    <r>
      <rPr>
        <sz val="11"/>
        <color theme="1"/>
        <rFont val="Arial"/>
        <family val="2"/>
      </rPr>
      <t>: Is there a simple statement that summarizes why stakeholders should engage with and use geospatial information and why the government needs a National SDI and how the investment is aligned with the strategic priorities of government?</t>
    </r>
    <r>
      <rPr>
        <sz val="11"/>
        <color indexed="8"/>
        <rFont val="Arial"/>
        <family val="2"/>
      </rPr>
      <t xml:space="preserve"> </t>
    </r>
  </si>
  <si>
    <r>
      <t>DATA SHARING</t>
    </r>
    <r>
      <rPr>
        <sz val="11"/>
        <color indexed="8"/>
        <rFont val="Arial"/>
        <family val="2"/>
      </rPr>
      <t>: Are the</t>
    </r>
    <r>
      <rPr>
        <sz val="11"/>
        <color theme="1"/>
        <rFont val="Arial"/>
        <family val="2"/>
      </rPr>
      <t>re effective arrangements</t>
    </r>
    <r>
      <rPr>
        <sz val="11"/>
        <color indexed="8"/>
        <rFont val="Arial"/>
        <family val="2"/>
      </rPr>
      <t xml:space="preserve"> in the policy and legal framework to ensure that geospatial data sharing is encouraged, promoted and fully enabled?</t>
    </r>
  </si>
  <si>
    <r>
      <rPr>
        <b/>
        <sz val="11"/>
        <color theme="1"/>
        <rFont val="Arial"/>
        <family val="2"/>
      </rPr>
      <t xml:space="preserve">This indicator assesses the scope and impact of data sharing arrangements.
</t>
    </r>
    <r>
      <rPr>
        <sz val="11"/>
        <color theme="1"/>
        <rFont val="Arial"/>
        <family val="2"/>
      </rPr>
      <t>Data sharing arrangements can take a number of forms – a national policy, a set of sectoral guidelines, a memorandum of understandi</t>
    </r>
    <r>
      <rPr>
        <sz val="11"/>
        <color rgb="FF000000"/>
        <rFont val="Arial"/>
        <family val="2"/>
      </rPr>
      <t>ng, a data sharing agreement or contract, a license agreement, or a piece of legislation. Importantly, the chosen arrangement must be able to adequately address the concerns by balancing the needs of the data provider with those of the data user. Sharing should embrace the Findable, Accessible, Interoperable and Reusable (FAIR) paradigm.</t>
    </r>
  </si>
  <si>
    <r>
      <t>LICENSING GEOSPATIAL INFORMATION:</t>
    </r>
    <r>
      <rPr>
        <sz val="11"/>
        <color indexed="8"/>
        <rFont val="Arial"/>
        <family val="2"/>
      </rPr>
      <t xml:space="preserve"> Are geospatial data licensing </t>
    </r>
    <r>
      <rPr>
        <sz val="11"/>
        <color theme="1"/>
        <rFont val="Arial"/>
        <family val="2"/>
      </rPr>
      <t>agreements (data use rights)</t>
    </r>
    <r>
      <rPr>
        <sz val="11"/>
        <color indexed="8"/>
        <rFont val="Arial"/>
        <family val="2"/>
      </rPr>
      <t xml:space="preserve"> supported between providers and users of the data?</t>
    </r>
  </si>
  <si>
    <r>
      <t xml:space="preserve">This indicator assesses the scope and impact of data  licensing agreements.
</t>
    </r>
    <r>
      <rPr>
        <sz val="11"/>
        <color rgb="FF000000"/>
        <rFont val="Arial"/>
        <family val="2"/>
      </rPr>
      <t>A g</t>
    </r>
    <r>
      <rPr>
        <sz val="11"/>
        <color theme="1"/>
        <rFont val="Arial"/>
        <family val="2"/>
      </rPr>
      <t>eospatial information license agreement is a legal arrangement in which one party (the ‘Licensor’) grants another party (the ‘Licensee’) certain use</t>
    </r>
    <r>
      <rPr>
        <sz val="11"/>
        <color rgb="FF000000"/>
        <rFont val="Arial"/>
        <family val="2"/>
      </rPr>
      <t xml:space="preserve"> rights in geospatial information that the Licensor either owns or has rights to license or sub-license. In a license agreement the Licensor retains the rights it does not grant to the Licensee, including ownership. License templates can be adapted to accelerate the creation of license agreements. The most important characteristic of a license is to keep it simple and adopt international standard wording where at all possible, this will keep costs to a minimum for supplier and user. </t>
    </r>
    <r>
      <rPr>
        <sz val="11"/>
        <color theme="1"/>
        <rFont val="Arial"/>
        <family val="2"/>
      </rPr>
      <t>These data licensing agreements ensure that geospatial information is not illegally used, is not used outside the conditions of use, and supports a revenue stream from licenses.</t>
    </r>
  </si>
  <si>
    <r>
      <t>0 = None.
25 =</t>
    </r>
    <r>
      <rPr>
        <sz val="11"/>
        <color theme="1"/>
        <rFont val="Arial"/>
        <family val="2"/>
      </rPr>
      <t xml:space="preserve"> Stakeholders have recognized the requirement for IPR for geospatial information.
50 = IPR arrangement</t>
    </r>
    <r>
      <rPr>
        <sz val="11"/>
        <color indexed="8"/>
        <rFont val="Arial"/>
        <family val="2"/>
      </rPr>
      <t xml:space="preserve"> have been draft.
75 = IPR </t>
    </r>
    <r>
      <rPr>
        <sz val="11"/>
        <color theme="1"/>
        <rFont val="Arial"/>
        <family val="2"/>
      </rPr>
      <t>arrangement have been enacted.
100 = IPR arrangements for geospatial information are being successfully used.</t>
    </r>
  </si>
  <si>
    <r>
      <t xml:space="preserve">LIABILITY : </t>
    </r>
    <r>
      <rPr>
        <sz val="11"/>
        <color indexed="8"/>
        <rFont val="Arial"/>
        <family val="2"/>
      </rPr>
      <t xml:space="preserve">Are </t>
    </r>
    <r>
      <rPr>
        <sz val="11"/>
        <color theme="1"/>
        <rFont val="Arial"/>
        <family val="2"/>
      </rPr>
      <t>there arrangements</t>
    </r>
    <r>
      <rPr>
        <sz val="11"/>
        <color indexed="8"/>
        <rFont val="Arial"/>
        <family val="2"/>
      </rPr>
      <t xml:space="preserve"> within the policy and legal framework that clarifies liability in respect to geospatial information for data and service providers?</t>
    </r>
  </si>
  <si>
    <r>
      <t xml:space="preserve">This indicator assesses the level of protection from liability.
</t>
    </r>
    <r>
      <rPr>
        <sz val="11"/>
        <color rgb="FF000000"/>
        <rFont val="Arial"/>
        <family val="2"/>
      </rPr>
      <t>There are several w</t>
    </r>
    <r>
      <rPr>
        <sz val="11"/>
        <color theme="1"/>
        <rFont val="Arial"/>
        <family val="2"/>
      </rPr>
      <t>ays in which arrangements</t>
    </r>
    <r>
      <rPr>
        <sz val="11"/>
        <color rgb="FF000000"/>
        <rFont val="Arial"/>
        <family val="2"/>
      </rPr>
      <t xml:space="preserve"> within a policy and legal framework can address liability concerns associated with geospatial information. For example, in some countries, government organizations are protected by sovereign immunity – i.e. they are immune from being sued for actions they take that are related to their governmental function. Such protections can be included in a country’s constitution or in its laws. Another way to allocate risks associated with data quality is through agreements. For example, a government organization can obligate its vendors to comply with certain geospatial standards. If these standards are not followed then the vendor can be responsible for any damages that arise. Alternatively, government organizations can include in their contracts with vendors provisions that waive or limit the liability of vendors. This will make it easier for vendors to perform tasks that have inherent risks associated with data that are difficult to quantify. Alternatively, the state can assume liability and provide state guarantees.</t>
    </r>
  </si>
  <si>
    <r>
      <t xml:space="preserve">COMPLIANCE STRATEGY: </t>
    </r>
    <r>
      <rPr>
        <sz val="11"/>
        <color indexed="8"/>
        <rFont val="Arial"/>
        <family val="2"/>
      </rPr>
      <t>Is there a Compliance Strategy that defines how organizations and individuals are encouraged to com</t>
    </r>
    <r>
      <rPr>
        <sz val="11"/>
        <color theme="1"/>
        <rFont val="Arial"/>
        <family val="2"/>
      </rPr>
      <t>ply with geospatial</t>
    </r>
    <r>
      <rPr>
        <sz val="11"/>
        <color indexed="8"/>
        <rFont val="Arial"/>
        <family val="2"/>
      </rPr>
      <t xml:space="preserve"> policies, laws and regulations and how compliance will be monitored?</t>
    </r>
  </si>
  <si>
    <r>
      <t>0 = None.
25 = The terms of reference for creating the compliance str</t>
    </r>
    <r>
      <rPr>
        <sz val="11"/>
        <color theme="1"/>
        <rFont val="Arial"/>
        <family val="2"/>
      </rPr>
      <t>ategy has been produced.
50 = The compliance strategy has been created and signed off by the Legal &amp; Policy Working Group</t>
    </r>
    <r>
      <rPr>
        <sz val="11"/>
        <color indexed="8"/>
        <rFont val="Arial"/>
        <family val="2"/>
      </rPr>
      <t>.
75 = The compliance strategy has been implemented alongside the policy and legal framework.
100 = The effectiveness of the compliance strategy is being monitored and improvements made where required.</t>
    </r>
  </si>
  <si>
    <r>
      <t>This indicator assesses the maturity of the compliance stra</t>
    </r>
    <r>
      <rPr>
        <b/>
        <sz val="11"/>
        <color theme="1"/>
        <rFont val="Arial"/>
        <family val="2"/>
      </rPr>
      <t xml:space="preserve">tegy and how compliance will be monitored and penalties applied for non-compliance.
</t>
    </r>
    <r>
      <rPr>
        <sz val="11"/>
        <color theme="1"/>
        <rFont val="Arial"/>
        <family val="2"/>
      </rPr>
      <t>It is essential that all stakeholders comply with the geospatial legal &amp; policy framework that has been established. So when designing a policy and legal framework, it is important to include an accompanying Compliance Strategy that defines how organizations and individuals are encouraged to comply and how compliance will be monitored. The strategies for encouraging compliance can be include Penalties, Incentives, Hurdles, Fast Tracks, Enlightenment, and Conversion. For exampl</t>
    </r>
    <r>
      <rPr>
        <sz val="11"/>
        <color rgb="FF000000"/>
        <rFont val="Arial"/>
        <family val="2"/>
      </rPr>
      <t xml:space="preserve">e, an incentive compliance strategy influences compliance by providing a motivation (positive acknowledgement or reward) to comply with the policy/procedure. The type of Compliance Strategy will depend on how clearly the policy defines the expected rights, restrictions and responsibilities or expected outcome, action and decision. </t>
    </r>
  </si>
  <si>
    <r>
      <t xml:space="preserve">This indicator assesses the extent to which a sustainable business model for the SDI exists.
</t>
    </r>
    <r>
      <rPr>
        <sz val="11"/>
        <color theme="1"/>
        <rFont val="Arial"/>
        <family val="2"/>
      </rPr>
      <t>The SDI business model defines how the SDI will be made economically
successful and sustainable. See IGIF Part 2 Appendix titled "Example of a business model canvas" for further details.  To be sustainable in the long-term the costs must be understood and financial management in place to keep costs  within agreed limits. It is recognized that financial management can be fragmented across different agencies and different levels of government making it difficult to build sustainable business cases.</t>
    </r>
  </si>
  <si>
    <r>
      <rPr>
        <b/>
        <sz val="11"/>
        <color theme="1"/>
        <rFont val="Arial"/>
        <family val="2"/>
      </rPr>
      <t xml:space="preserve">This indicator assesses the maturity of measurements of benefits of SDI that are realized resulting from its implementation.
</t>
    </r>
    <r>
      <rPr>
        <sz val="11"/>
        <color theme="1"/>
        <rFont val="Arial"/>
        <family val="2"/>
      </rPr>
      <t>To justify on-going investment in SDI a series of financial Key Performance Indicators (KPIs) that can be measured in the repeatable manner need to be defined. These should be designed to be simple to implement and easy to understand. These indicators are derived from the results of the Socio Economic Impact Assessment.</t>
    </r>
  </si>
  <si>
    <r>
      <rPr>
        <b/>
        <sz val="11"/>
        <color theme="1"/>
        <rFont val="Arial"/>
        <family val="2"/>
      </rPr>
      <t xml:space="preserve">BENEFITS REALIZATION: </t>
    </r>
    <r>
      <rPr>
        <sz val="11"/>
        <color theme="1"/>
        <rFont val="Arial"/>
        <family val="2"/>
      </rPr>
      <t>Are the benefits of SDI implementation being measured and compared to predicted levels identified in the Socio Economic Impact Assessment?</t>
    </r>
  </si>
  <si>
    <r>
      <rPr>
        <b/>
        <sz val="11"/>
        <color theme="1"/>
        <rFont val="Arial"/>
        <family val="2"/>
      </rPr>
      <t>DATA ACQUISITION PROGRAM:</t>
    </r>
    <r>
      <rPr>
        <sz val="11"/>
        <color theme="1"/>
        <rFont val="Arial"/>
        <family val="2"/>
      </rPr>
      <t xml:space="preserve"> Is there a centrally coordinated Data Acquisition Program, where organizations (including project teams) can register their data requirements at agreed intervals and central purchasing reduces duplication?</t>
    </r>
  </si>
  <si>
    <r>
      <rPr>
        <b/>
        <sz val="11"/>
        <color theme="1"/>
        <rFont val="Arial"/>
        <family val="2"/>
      </rPr>
      <t>DATA SHARING</t>
    </r>
    <r>
      <rPr>
        <sz val="11"/>
        <color theme="1"/>
        <rFont val="Arial"/>
        <family val="2"/>
      </rPr>
      <t>: Are there official guidelines for agencies to refer to when sharing/releasing geospatial information?</t>
    </r>
  </si>
  <si>
    <r>
      <rPr>
        <b/>
        <sz val="11"/>
        <color theme="1"/>
        <rFont val="Arial"/>
        <family val="2"/>
      </rPr>
      <t>ENABLING GEOSPATIAL INFRASTRUCTURE:</t>
    </r>
    <r>
      <rPr>
        <sz val="11"/>
        <color theme="1"/>
        <rFont val="Arial"/>
        <family val="2"/>
      </rPr>
      <t xml:space="preserve"> Is there an SDI enabling infrastructure and geoportal in operation that supports  sharing, viewing, accessing and using geospatial information?</t>
    </r>
  </si>
  <si>
    <r>
      <t xml:space="preserve">This indicator identifies the extent of the standards awareness program.
</t>
    </r>
    <r>
      <rPr>
        <sz val="11"/>
        <color theme="1"/>
        <rFont val="Arial"/>
        <family val="2"/>
      </rPr>
      <t xml:space="preserve">A key element of implementing standards is to raise awareness of the benefits of moving towards a standards-based approach for geospatial data management at all levels of government and with the private sector and academia. A heightened understanding and awareness of the relevance of standards, as an information sharing enabler, is crucial to strengthening capability. </t>
    </r>
    <r>
      <rPr>
        <b/>
        <sz val="11"/>
        <color theme="1"/>
        <rFont val="Arial"/>
        <family val="2"/>
      </rPr>
      <t xml:space="preserve">
</t>
    </r>
    <r>
      <rPr>
        <sz val="11"/>
        <color theme="1"/>
        <rFont val="Arial"/>
        <family val="2"/>
      </rPr>
      <t>Stakeholders need to be made aware of the costs of initially defining standards and then the costs of migrating their data and ICT solutions to be compliant with the standards. This is not insignificant, but the benefits will be considerable. There are also costs associated with OGC membership.</t>
    </r>
  </si>
  <si>
    <r>
      <t xml:space="preserve">This indicator identifies the maturity of the community of practice.
</t>
    </r>
    <r>
      <rPr>
        <sz val="11"/>
        <color theme="1"/>
        <rFont val="Arial"/>
        <family val="2"/>
      </rPr>
      <t>A community of practice is a group of people who share skills, knowledge, and experiences about the implementation of standards. It often leverages formal and informal partnerships and agreements to share and adopt community standards best practices. It provides commonality across diverse uses and levels of operation, and helps to promote consistent, sharable training and educational programs. It may exist at the national or participate in international work.</t>
    </r>
    <r>
      <rPr>
        <b/>
        <sz val="11"/>
        <color theme="1"/>
        <rFont val="Arial"/>
        <family val="2"/>
      </rPr>
      <t xml:space="preserve"> </t>
    </r>
    <r>
      <rPr>
        <sz val="11"/>
        <color theme="1"/>
        <rFont val="Arial"/>
        <family val="2"/>
      </rPr>
      <t>The first step will be to create a National Standards Working Group with key stakeholders. Over time the  National Standards Working Group will encourage wider interest in standards through the evolution of a  community of practice.</t>
    </r>
  </si>
  <si>
    <r>
      <t xml:space="preserve">This indicator assesses the adoption of a collaboration culture.
</t>
    </r>
    <r>
      <rPr>
        <sz val="11"/>
        <color theme="1"/>
        <rFont val="Arial"/>
        <family val="2"/>
      </rPr>
      <t>Multi-stakeholder partnerships and collaboration leverage a range of resources. These may include knowledge, technology, information, expertise and financial capabilities. They have the potential for creative and innovative approaches, leveraging the diversity of partners and their respective contributions. Partnerships and collaborations can be amongst government institutions, community and civil society, private sector, academia, regional or international organizations. The adoption of the partnership / collaboration paradigm can require significant cultural change in many countries and therefore can take time to evolve. It is normally recommended that the level of collaboration starts at a basic level and is increased over time to build trust and implement capacity development to support this new way of working.</t>
    </r>
  </si>
  <si>
    <r>
      <t>GEOSPATIAL LITERACY IN SCHOOLS</t>
    </r>
    <r>
      <rPr>
        <sz val="11"/>
        <color theme="1"/>
        <rFont val="Arial"/>
        <family val="2"/>
      </rPr>
      <t>: Is geospatial literacy, including access to geospatial technologies, being optimally integrated into primary and secondary education systems?</t>
    </r>
  </si>
  <si>
    <r>
      <t xml:space="preserve">STAKEHOLDER ENGAGEMENT: </t>
    </r>
    <r>
      <rPr>
        <sz val="11"/>
        <color theme="1"/>
        <rFont val="Arial"/>
        <family val="2"/>
      </rPr>
      <t>Is active and ongoing engagement with key stakeholders implemented, being reviewed and working effectively?</t>
    </r>
  </si>
  <si>
    <r>
      <t xml:space="preserve">This indicator assesses the extent to which the engagement is being working effectively with all key stakeholders.
</t>
    </r>
    <r>
      <rPr>
        <sz val="11"/>
        <color theme="1"/>
        <rFont val="Arial"/>
        <family val="2"/>
      </rPr>
      <t xml:space="preserve">Active and on-going engagement of all key stakeholders is essential to the success of the SDI initiative.  The nature of the engagement will evolve over time and with increasing levels of awareness and acceptance.  </t>
    </r>
  </si>
  <si>
    <t>0 = None.
25 = The need for common guidelines for releasing data is recognized but not implemented.
50 = There are official data release guidelines but only 25% of agencies currently comply.
75 = There are official data release guidelines but only 50% of agencies currently comply.
100 = All agencies consistently comply with government data release guidelines.</t>
  </si>
  <si>
    <t>0 = None.
25 = Digital storage is predominately computer/;external hard drives and data is at risk.
50 = A modern data storage and security environment is recognized as important but there are no plans for improvement.
75 = A Data Storage and Security Plan has been developed and has stakeholder buy-in.
100 = Modern data storage, security and retrieval systems are in use.</t>
  </si>
  <si>
    <r>
      <rPr>
        <b/>
        <sz val="14"/>
        <color rgb="FF000000"/>
        <rFont val="Calibri"/>
        <family val="2"/>
        <scheme val="minor"/>
      </rPr>
      <t>Stakeholders</t>
    </r>
    <r>
      <rPr>
        <sz val="14"/>
        <color indexed="8"/>
        <rFont val="Calibri"/>
        <family val="2"/>
        <scheme val="minor"/>
      </rPr>
      <t xml:space="preserve"> – refers to all parties involved in developing or using the SDI. This is not just Government or data suppliers but also end users, including individual citizens.</t>
    </r>
  </si>
  <si>
    <r>
      <rPr>
        <b/>
        <sz val="14"/>
        <color rgb="FF000000"/>
        <rFont val="Calibri"/>
        <family val="2"/>
        <scheme val="minor"/>
      </rPr>
      <t>Integrated Geospatial Information Framework (IGIF)</t>
    </r>
    <r>
      <rPr>
        <sz val="14"/>
        <color indexed="8"/>
        <rFont val="Calibri"/>
        <family val="2"/>
        <scheme val="minor"/>
      </rPr>
      <t xml:space="preserve"> - is a framework of guidance for implementing an SDI, it extends the concept from its former, largely technical focus to encompass a much wider range of perspectives, which are represented by the strategic pathways.</t>
    </r>
  </si>
  <si>
    <t xml:space="preserve">There is a sheet of indicators for each strategic pathway from SP1 - SP9, plus a data audit sheet. </t>
  </si>
  <si>
    <r>
      <rPr>
        <b/>
        <sz val="14"/>
        <color rgb="FF000000"/>
        <rFont val="Calibri"/>
        <family val="2"/>
        <scheme val="minor"/>
      </rPr>
      <t>Spatial Data Infrastructure (SDI)</t>
    </r>
    <r>
      <rPr>
        <sz val="14"/>
        <color indexed="8"/>
        <rFont val="Calibri"/>
        <family val="2"/>
        <scheme val="minor"/>
      </rPr>
      <t xml:space="preserve"> – is used in preference to National SDI (NSDI)  for the diagnostic so that it is applicable to regional SDI or city contexts. A NSDI is the preferred term when the context is explicitly national.</t>
    </r>
  </si>
  <si>
    <t xml:space="preserve">Interviewers should be impartial and not lead the interviewee(s) to a particular answer. Further, the comments should be kept anonymous and this commitment made clear in advance of all interviewees. This is to ensure that full and objective assessments are obtained.   </t>
  </si>
  <si>
    <t>For each question there is a score box, which the interviewer should complete based on the interview. Criteria for scores of 0, 25, 50, 75 or 100 are suggested for each indicator.  Any intermediate score up to 100 can be entered, as the observed current state may be between two of these values (e.g. 78). Scores above 100 will not be accepted by the spreadsheet.</t>
  </si>
  <si>
    <t>The “Notes from Interview” cell should be completed for each question as a narrative to explain the scoring - this is important for others to understanding the scoring. It is helpful to include direct comments from the interviewees but to avoid compromising the confidentiality of the interview these should not be attributed.</t>
  </si>
  <si>
    <t>A "Guidance" column is included to help the interviewer form the question and/or provide help to explain what the question is trying to establish. The guidance is obtained directly from the IGIF Implementation Guide and references to this document are often provided.</t>
  </si>
  <si>
    <t>Calculated cells in this workbook are protected in order to ensure only the boxes requiring input can be populated. If there is a problem and the user needs to change this then it is easily done:</t>
  </si>
  <si>
    <t>These are expected to be added as the use of the diagnostic tool proceeds. Feel free to submit FAQs to the World Bank contact below.</t>
  </si>
  <si>
    <t>Diagnostic Tool: version 4.0 Released: 28th August 2021</t>
  </si>
  <si>
    <r>
      <rPr>
        <b/>
        <sz val="11"/>
        <color rgb="FF333333"/>
        <rFont val="Arial"/>
        <family val="2"/>
      </rPr>
      <t xml:space="preserve">FUNDING SOURCES: </t>
    </r>
    <r>
      <rPr>
        <sz val="11"/>
        <color rgb="FF333333"/>
        <rFont val="Arial"/>
        <family val="2"/>
      </rPr>
      <t>Does the SDI Governing Body  have a full understanding of the possible sources of financial partnerships for investment funding, including international sources, and what is required to secure them?</t>
    </r>
  </si>
  <si>
    <r>
      <t>SOCIO-ECONOMIC IMPACT ASSESSMENT (SEIA):</t>
    </r>
    <r>
      <rPr>
        <sz val="11"/>
        <color rgb="FF333333"/>
        <rFont val="Arial"/>
        <family val="2"/>
      </rPr>
      <t xml:space="preserve"> Has a socio-economic impact assessment of the value of investment in the SDI been fully developed?</t>
    </r>
  </si>
  <si>
    <r>
      <t xml:space="preserve">STANDARDS GOVERNANCE: </t>
    </r>
    <r>
      <rPr>
        <sz val="11"/>
        <color rgb="FF000000"/>
        <rFont val="Arial"/>
        <family val="2"/>
      </rPr>
      <t>Is there standards leadership embedded in the Governing Body and a Working Group on standards established and operational?</t>
    </r>
  </si>
  <si>
    <t xml:space="preserve"> 0 = None.
25 = The need for standards is recognized at the Coordination Unit level.
50 = The terms of reference for a Working Group, inclusive of relevant stakeholders, on standards have been agreed.
75 = The Working Group on standards is operational and strategy agreed.
100 = The importance of standards is recognized at the Governing Body level and is fully committed to an on-going maintaining of a common standards framework.</t>
  </si>
  <si>
    <t xml:space="preserve">0=None;
25 = There is no specific centralized responsibility for the SDI financial management, this is fragmented across individual agencies.
50 = There is a dedicated SDI Financial management function but only basic accountancy functions such as bookkeeping are performed.
75 = A dedicated SDI Financial budgeting and management function provides management accounts and undertakes investment appraisals.
100 = There is a Finance Director on SDI Governing Body with full responsibility for financial governance and accountability. </t>
  </si>
  <si>
    <r>
      <t xml:space="preserve">The purpose of this indicator is to assess the current state of financial control over expenditure on the SDI. 
</t>
    </r>
    <r>
      <rPr>
        <sz val="11"/>
        <color theme="1"/>
        <rFont val="Arial"/>
        <family val="2"/>
      </rPr>
      <t xml:space="preserve">The financial management function is the part of the governance structure that manages the budget for on-going costs and investment in new projects. It works within the accountancy rules for government departments and is responsible for reporting on the proper use of funds allocated to the Governing Body. This function normally evolves from SDI financial management within individual agencies to a more centralized function. This may reflect that the initial financing may come from foreign donors. </t>
    </r>
  </si>
  <si>
    <r>
      <rPr>
        <b/>
        <sz val="11"/>
        <color rgb="FF111926"/>
        <rFont val="Arial"/>
        <family val="2"/>
      </rPr>
      <t xml:space="preserve">This indicator identifies the understanding of SDI funding options:
</t>
    </r>
    <r>
      <rPr>
        <sz val="11"/>
        <color rgb="FF111926"/>
        <rFont val="Arial"/>
        <family val="2"/>
      </rPr>
      <t>Finance to develop SDI can come from multiple sources including government funding, public sector cost sharing schemes, loans or grants from International Financial Institutions (IFIs) and from public-private partnerships (PPPs). The SDI Governing Body will need to develop a full understanding of the possible sources of funding and what financial information each will require to obtain investment approval. This importantly requires an understanding of the concept of public good i.e., a commodity or service that is provided without profit to all members of a society, usually funded by government.</t>
    </r>
  </si>
  <si>
    <t>The complete set of sheets should, as far as is possible, be completed for each interview. It is unlikely that all answers will be available at the time of the interview, so follow-up discussions will be necessary and should be built into timetables for completion. Note - subsets of the full diagnostic have been created for 'decision makers' and 'end users'.</t>
  </si>
  <si>
    <t>The Data Audit sheet is divided into three parts. 
Part 1 of that sheet is a table showing the 14 geospatial themes agreed by UN-GGIM and is considered to be suitable for global use. Add the name of the dataset in column E and the custodian/producer of the data in Column F.  There may be multiple datasets per theme - please list all datasets.  Also, it is not unusual to find several institutions creating the same type of data.  If this is the case, list the duplicate dataset(s) and the producer(s) even if the duplicate is not considered the authoritative source. This is valuable information, as it highlights where savings can be made by sharing data. In the case of the geodetic reference frame, it is good to note the Reference Frame used, whether it is a standard, and whether multiple reference frames exist. This information highlights potential interoperability issues.
PART 2 provides an opportunity to document datasets that exist or are currently being produced, but fall outside of the 'fundamental' data theme classification, such as health-related data. There is also space for additional notes. 
PART 3 is where you can document details about the data producing organizations. These organizations will form part of the stakeholder list.</t>
  </si>
  <si>
    <t xml:space="preserve">Additional indicators can be added to all sheets, if required to suit local needs, but the questions have been designed to cover most situations, so should be added sparingly. If absolutely required, then use the blank entries provided, rather than adding new ones to the end of the list, in order for score formulae to continue to work correctly.  </t>
  </si>
  <si>
    <t>© This document template is the property of the World Bank and United Nations Global Geospatial Information Management Committee of Experts - All rights reserved.</t>
  </si>
  <si>
    <t>It is important that a wide range of organizations are involved in completing the spreadsheet.  The broader the group of stakeholders, the more perspectives can be considered.  It is particularly important that the Statistical and Marine communities are consulted.</t>
  </si>
  <si>
    <t>0 = Not defined.
25 = Organizational business models are in place for principal SDI supply agencies, but SDI component not defined. 
50 = Governing Body understanding of need to define sustainable SDI business model is a work in progress.
75 = Sustainable SDI business model defined and agreed.
100 = Sustainable SDI business model documented and regularly reviewed and update.</t>
  </si>
  <si>
    <r>
      <rPr>
        <b/>
        <sz val="11"/>
        <color rgb="FF111926"/>
        <rFont val="Arial"/>
        <family val="2"/>
      </rPr>
      <t xml:space="preserve">This indicator identifies the understanding of opportunities to raise efficiency and/or additional revenue
</t>
    </r>
    <r>
      <rPr>
        <sz val="11"/>
        <color rgb="FF111926"/>
        <rFont val="Arial"/>
        <family val="2"/>
      </rPr>
      <t>The opportunities to change the financial position of agencies developing SDI should consider what options exist to: i) reduce costs through reducing data duplication or automating repetitive tasks; and ii) looking to use the skills within the organization to undertake paid for services for other Government departments or commercial entities. Data science skills are in high demand and geospatial organizations often under-estimate the value of the what they know.</t>
    </r>
  </si>
  <si>
    <t>0 = No pricing structure exists.
25 = Need for coherent policy recognized. 
50 = Being developed with major stakeholders involved.
75 = Draft policy agreed.
100 = Implemented and under regular review.</t>
  </si>
  <si>
    <t xml:space="preserve">0 = No measures.
25 = The need for measures is recognized.
50 = Measures are defined.
75 = Measures are implemented and regularly reported.
100 = Measures are used by decision makers to make changes in priorities if required. </t>
  </si>
  <si>
    <r>
      <rPr>
        <b/>
        <sz val="11"/>
        <color theme="1"/>
        <rFont val="Arial"/>
        <family val="2"/>
      </rPr>
      <t>This indicator assesses the level of cooperation through a central Data Acquisition Program to reduce the amount of data duplication, with a view to understanding the potential for savings and productivity gains</t>
    </r>
    <r>
      <rPr>
        <sz val="11"/>
        <color theme="1"/>
        <rFont val="Arial"/>
        <family val="2"/>
      </rPr>
      <t>.
Each year government agencies purchase or collect a wide range of data and geospatial information products, such as aerial photography, satellite imagery, and hydrographic and topographic mapping surveys. The procurement of this information is often not coordinated or centralized, resulting in significant potential for the same information to be purchased, digitized and/or duplicated. Coordination through a centralized Data Acquisition Program can reduce duplication.</t>
    </r>
  </si>
  <si>
    <r>
      <rPr>
        <b/>
        <sz val="11"/>
        <color rgb="FF111926"/>
        <rFont val="Arial"/>
        <family val="2"/>
      </rPr>
      <t>This indicator assesses how information is currently exchanged, the level of interoperability between systems, and where there is a need for improvement.</t>
    </r>
    <r>
      <rPr>
        <sz val="11"/>
        <color rgb="FF111926"/>
        <rFont val="Arial"/>
        <family val="2"/>
      </rPr>
      <t xml:space="preserve">
Improvements may include, amongst other measures, the need for strategy/policy; modernized exchange methods, an improved culture of collaboration and cooperation.
The exchange of information between organizations participating in the sequence of processes involved in the production and distribution of geospatial data (local to national and between organizations at the same level of government) is often not well documented or consistently followed. This leads to potential data duplication and repetition of human resources, software and storage overheads. To mitigate this situation, a national strategy formalizing the sequence of processes involved in the production and distribution of geospatial data is implemented. </t>
    </r>
  </si>
  <si>
    <t>This strategic pathway establishes a geospatial data framework and custodianship guidelines for best practice collection and management of integrated geospatial information that is appropriate to cross sector and multidisciplinary collaboration.
The objective is to enable data custodians to meet their data management, sharing and reuse obligations to government and the user community through the execution of well-defined data supply chains for organizing, planning, acquiring, analyzing, integrating, aggregating, curating, publishing and archiving geospatial information.</t>
  </si>
  <si>
    <t>Part 3: Data Producing Organizations</t>
  </si>
  <si>
    <t>Contact details (Contact person/address/email/etc.)</t>
  </si>
  <si>
    <r>
      <t xml:space="preserve">This indicator identifies the level of government commitment to standards.
</t>
    </r>
    <r>
      <rPr>
        <sz val="11"/>
        <color rgb="FF000000"/>
        <rFont val="Arial"/>
        <family val="2"/>
      </rPr>
      <t xml:space="preserve">Standards are a key component of geospatial governance and policy at the national level and essential to effective data sharing and interoperability of systems. Nationwide success in standards requires an efficient governance model inclusive of relevant stakeholders, and a commitment to assess, establish, and maintain a common standards framework. A clearly defined and empowered working group to lead cross-government and community coordination, working within the structure of national standards organization is essential. </t>
    </r>
  </si>
  <si>
    <r>
      <t xml:space="preserve"> This indicator assesses the level of rigor in applying compliance to standards.
</t>
    </r>
    <r>
      <rPr>
        <sz val="11"/>
        <color rgb="FF000000"/>
        <rFont val="Arial"/>
        <family val="2"/>
      </rPr>
      <t xml:space="preserve">A system of compliance is used to ensure that organizations are implementing approved standards through verifying that technology products and services acquired by government conform to the required standards. There are several levels of standards compliance that should be considered by countries including regular assessments, government enforcing mandates, and testing and certification functions. </t>
    </r>
  </si>
  <si>
    <t xml:space="preserve"> 0 = None.
25 = The creation of a community of practice is recognized within the National Standards Strategy.
50 = An initial community of practice has been formed within specific topics areas.
75 = There is an active community of practice with networks across a wide range of national stakeholder groups in the geospatial domain.
100 = The community of practice has been expanded to include regional and international countries and organizations.</t>
  </si>
  <si>
    <t>0 = None.
25 = The need is recognized.
50 = Plan drafted.
75 = Consultation on plan completed and agreed.
100 - Plan implemented and subject to regular updating.</t>
  </si>
  <si>
    <t>0 = None.
25 = Leads / representatives of working groups appointed.
50 = Terms of reference and priority Working Groups established.
75 = Priority Working Groups actively advising the Coordination Unit and the Governing Body.
100 = Full range of Working Groups established and actively advising the Coordination Unit and the Governing Body.</t>
  </si>
  <si>
    <r>
      <t xml:space="preserve">NON-LEGALLY BINDING, INFORMAL AGREEMENTS: </t>
    </r>
    <r>
      <rPr>
        <sz val="11"/>
        <color rgb="FF000000"/>
        <rFont val="Arial"/>
        <family val="2"/>
      </rPr>
      <t>Are there non-binding policies, executive orders, administrative measures, memorandum of understandings, norms and guides part of the policy and legal framework to provide aspirational, features of the SDI?</t>
    </r>
  </si>
  <si>
    <r>
      <t xml:space="preserve">This indicator assesses the implementation of non-legally binding, informal agreements of a policy and legal framework.
</t>
    </r>
    <r>
      <rPr>
        <sz val="11"/>
        <color rgb="FF000000"/>
        <rFont val="Arial"/>
        <family val="2"/>
      </rPr>
      <t>These are aspirational, non-binding features of a policy and legal framework that are typically informal and based upon common or reciprocal consent. For example, a government organization might issue a policy to address how a new technology should be used within the government for the collection of geospatial data, or an industry group may adopt voluntary good practices. These non-legally binding agreements are useful because they are relatively easy to publish, and they can be changed or updated fairly easily. They do not have the force of law and can therefore be difficult to enforce. However, they play an important initial role in the utilization of geospatial information in a country and provide benefits to implementing the SDI. They can be upgraded to formal legally binding agreements, such as regulations and laws, over time.</t>
    </r>
  </si>
  <si>
    <r>
      <rPr>
        <b/>
        <sz val="11"/>
        <color theme="1"/>
        <rFont val="Arial"/>
        <family val="2"/>
      </rPr>
      <t xml:space="preserve">POLICY &amp; LEGAL REVIEW, NEEDS ASSESSMENT &amp; GAP ANALYSIS </t>
    </r>
    <r>
      <rPr>
        <sz val="11"/>
        <color theme="1"/>
        <rFont val="Arial"/>
        <family val="2"/>
      </rPr>
      <t xml:space="preserve">:Has the Legal &amp; Policy Working Group conducted a needs assessment for the policy and legal framework to support the SDI and then identified gaps in the existing policy and legal framework to be implemented? </t>
    </r>
  </si>
  <si>
    <t>2.9</t>
  </si>
  <si>
    <r>
      <rPr>
        <b/>
        <sz val="11"/>
        <color theme="1"/>
        <rFont val="Arial"/>
        <family val="2"/>
      </rPr>
      <t>FINANCIAL GOVERNANCE AND ACCOUNTABILITY:</t>
    </r>
    <r>
      <rPr>
        <sz val="11"/>
        <color theme="1"/>
        <rFont val="Arial"/>
        <family val="2"/>
      </rPr>
      <t xml:space="preserve"> Is the financial management function supporting the agencies developing the SDI fully staffed, operating effectively and transparently, and has full accountability? </t>
    </r>
  </si>
  <si>
    <r>
      <rPr>
        <b/>
        <sz val="11"/>
        <color rgb="FF111926"/>
        <rFont val="Arial"/>
        <family val="2"/>
      </rPr>
      <t>This indicator assesses if data sharing is hindered by the lack of guidelines that explain to agencies how data are to be share.</t>
    </r>
    <r>
      <rPr>
        <sz val="11"/>
        <color rgb="FF111926"/>
        <rFont val="Arial"/>
        <family val="2"/>
      </rPr>
      <t xml:space="preserve">
Data custodians are accountable for the release of information, and this responsibility is often mandated under a Custodianship Policy. However, custodians often need additional guidance on what can be lawfully released in the national interest. This is usually achieved by assigning a government approved access category, data license and following a standard process. The question is - do they work within an environment where data privacy, sensitivity, third party rights, license fees, warrantability etc., are understood. (see Indicator 2.4 Data Sharing under Pathway 2 Policy &amp; Legal)</t>
    </r>
  </si>
  <si>
    <r>
      <rPr>
        <b/>
        <sz val="11"/>
        <color rgb="FF333333"/>
        <rFont val="Arial"/>
        <family val="2"/>
      </rPr>
      <t>INNOVATION GROUP:</t>
    </r>
    <r>
      <rPr>
        <sz val="11"/>
        <color indexed="63"/>
        <rFont val="Arial"/>
        <family val="2"/>
      </rPr>
      <t xml:space="preserve"> Is there an active Innovation Group or similar reporting to the Governing Body?</t>
    </r>
  </si>
  <si>
    <t>0 = None.
25 = The need for a strategy is recognized.
50 = A government innovation strategy exists but geospatial technologies are not well-considered.
75 = A geospatial innovation strategy is under development.
100 = A geospatial innovation strategy exists and approved.</t>
  </si>
  <si>
    <r>
      <rPr>
        <b/>
        <sz val="11"/>
        <color rgb="FF333333"/>
        <rFont val="Arial"/>
        <family val="2"/>
      </rPr>
      <t xml:space="preserve">GEOSPATIAL INNOVATION STRATEGY: </t>
    </r>
    <r>
      <rPr>
        <sz val="11"/>
        <color indexed="63"/>
        <rFont val="Arial"/>
        <family val="2"/>
      </rPr>
      <t>Is there an innovation strategy to drive transformational change, invigorate the geospatial market place, and trigger investment in innovation?</t>
    </r>
  </si>
  <si>
    <r>
      <rPr>
        <b/>
        <sz val="11"/>
        <color rgb="FF111926"/>
        <rFont val="Arial"/>
        <family val="2"/>
      </rPr>
      <t>This indicator assesses if the need for technological innovation and the use of new technologies is recognized and supported, and to what degree geospatial data and technology are involved.</t>
    </r>
    <r>
      <rPr>
        <sz val="11"/>
        <color rgb="FF111926"/>
        <rFont val="Arial"/>
        <family val="2"/>
      </rPr>
      <t xml:space="preserve">
An Innovation strategy identifies the opportunities for geospatial digital innovation and sets transformation goals in line with government strategic needs and priorities, and is important for stakeholder buy in and participation. It may be part of the Digital Transformation Strategy.</t>
    </r>
  </si>
  <si>
    <t>This strategic pathway recognizes that innovation has the potential to stimulate, trigger and respond to rapid change, leapfrog outdated technologies and processes, and to bridge the geospatial digital divide. Technology is continually evolving, creating new opportunities for innovation and creativity.
The objective is to leverage the latest cost-effective technologies, innovations and process improvements so that governments, businesses and academia, no matter their current situation, may leapfrog to modern geospatial information management systems and practices. 
Since there is no explicit pathway for technology in the IGIF, technology indicators have been integrated in this pathway.</t>
  </si>
  <si>
    <r>
      <rPr>
        <b/>
        <sz val="11"/>
        <color rgb="FF111926"/>
        <rFont val="Arial"/>
        <family val="2"/>
      </rPr>
      <t>This indicator assesses whether there is a commitment by government to invest in geospatial innovation through a formal innovation program.</t>
    </r>
    <r>
      <rPr>
        <b/>
        <i/>
        <sz val="11"/>
        <color rgb="FF111926"/>
        <rFont val="Arial"/>
        <family val="2"/>
      </rPr>
      <t xml:space="preserve">
</t>
    </r>
    <r>
      <rPr>
        <sz val="11"/>
        <color rgb="FF111926"/>
        <rFont val="Arial"/>
        <family val="2"/>
      </rPr>
      <t>Innovation programs are a subset of a National Innovation System. The objective of an innovation program is to take new ideas or new ways of doing business and make them viable. This can include geospatial innovation hubs that provide small business incubation centers.</t>
    </r>
  </si>
  <si>
    <t xml:space="preserve">This strategic pathway recognizes that stakeholder identification, user engagement and strategic communication are essential to successfully deliver integrated geospatial information management arrangements nationally and sub-nationally for sustainable social, economic and environmental development. 
The objective is to ensure effective communication and engagement to enhance and deepen participation and contributions from all stakeholders and at all levels. Commitment, mutual understanding, collaboration, cooperation and communication are essential to successfully implement the Integrated Geospatial Information Framework within organizations and with stakeholders.
</t>
  </si>
  <si>
    <r>
      <t xml:space="preserve">This indicator identifies how institutional geospatial roles and responsibilities have been assigned to institutions.
</t>
    </r>
    <r>
      <rPr>
        <sz val="11"/>
        <color theme="1"/>
        <rFont val="Arial"/>
        <family val="2"/>
      </rPr>
      <t>The provision of clarity on institutional roles and responsibilities across all levels of government for strategic ( e.g. Socio-Economic Impact Assessment) and operational ( e.g. monitoring of geospatial quality adherence) tasks associated with integrated geospatial information management should be an integral part of the change management program involving mandates, legal arrangements, principles and guidelines. An effective and cooperative management of geospatial information will not happen without this intervention. Some approaches may involve institutional reforms, e.g. the creation of a Geospatial Commission, and others just clarity on mandates.</t>
    </r>
  </si>
  <si>
    <r>
      <rPr>
        <b/>
        <sz val="11"/>
        <color rgb="FF333333"/>
        <rFont val="Arial"/>
        <family val="2"/>
      </rPr>
      <t>DATA CUSTODIANSHIP / OWNERSHIP GUIDELINES:</t>
    </r>
    <r>
      <rPr>
        <sz val="11"/>
        <color indexed="63"/>
        <rFont val="Arial"/>
        <family val="2"/>
      </rPr>
      <t xml:space="preserve"> In terms of fundamental data themes, have data custodians / owners been allocated/mandated with the responsibility for the management of the data within their care?</t>
    </r>
  </si>
  <si>
    <r>
      <rPr>
        <b/>
        <sz val="11"/>
        <color rgb="FF111926"/>
        <rFont val="Arial"/>
        <family val="2"/>
      </rPr>
      <t xml:space="preserve">This indicator assesses if data custodianship / ownership is mandated and if a common set of guidelines exist to assure data reliability including compliance with standards, making data accessible, and having a plan for continual maintenance and data enhancement.
</t>
    </r>
    <r>
      <rPr>
        <sz val="11"/>
        <color rgb="FF111926"/>
        <rFont val="Arial"/>
        <family val="2"/>
      </rPr>
      <t>A data custodian / owner has responsibility for the management, quality, security and privacy of data and information products. Modern data custodianship policies typically adopt the FAIR Guiding Principles for data management and stewardship.
Data Custodianship / Ownership Guidelines provide a means of accountability.</t>
    </r>
  </si>
  <si>
    <t xml:space="preserve">0 = None.
25 = The need for a Data Framework is recognized.
50 = A high-level categorization of data themes has been decided.
75 = Data theme descriptions have been completed for each theme.
100 = The Data Framework is implemented and supported by stakeholders.  </t>
  </si>
  <si>
    <t>0 = None.
25 = The need for a data inventory is recognized as there is no clear understanding of what exists.
50 = A data inventory has been completed and datasets categorized according to each theme.
75 = There is a data profile (descriptive metadata) for each dataset identified in the data framework. 
100 = All fundamental datasets are actively managed and maintained.</t>
  </si>
  <si>
    <t>0 = None.
25 = The need for a gap analysis to identify critical datasets is recognized.
50 = Discussions indicate that more than 25% of critical datasets have been created but no formal gap analysis has been undertaken.
75 = A gap analysis reveals more than 50% of the critical datasets have been created.
100 = All identified critical fundamental datasets have been created.</t>
  </si>
  <si>
    <t>0 =  None.
25 = The need for data enhancement road maps is recognized.
50 = Some agencies (25%) maintain the data within their care but there is no formal enhancement program.
75 = Some agencies (50%) actively maintain and enhance their fundamental data according to a formal program.
100 = All identified fundamental datasets are maintained and continually enhanced according to a formal program of work.</t>
  </si>
  <si>
    <t>0 = None.
25 =  The need for a data acquisition program has been identified but currently there is a high degree of duplication in data acquisition across all sectors.
50 = Duplicated datasets exist and there is a plan to resolve this costly overhead.
75 = Aerial photography and satellite imagery is managed through a national acquisition program but duplication still exists for other geospatial data.
100 = The planning, recording and acquisition of geospatial data is channeled through one governance conduit that has oversight of national needs and priorities.</t>
  </si>
  <si>
    <t>0 = None.
25 = Official mandates and custodianship / ownership guidelines are recognized but not implemented.
50 = Data custodianship / ownership has been assigned and guidelines exist but only few agencies comply.
75 = Custodianships / ownerships are mandated and guidelines are complied with by 50% of agencies.
100 = All data custodians / owners have official responsibility for data in their care and follow endorsed Custodianship / Ownership Guidelines.</t>
  </si>
  <si>
    <r>
      <t xml:space="preserve">0 = None.
25 = Quality dimensions are recognized as integral to managing data reliability but there are no checks in place.
50 = Some </t>
    </r>
    <r>
      <rPr>
        <sz val="11"/>
        <color theme="1"/>
        <rFont val="Arial"/>
        <family val="2"/>
      </rPr>
      <t>agencies (25%) have agreed quality dimensions for their data and are only inconsistently checked.
75 =  A common set of quality dimensions (applied at different threshold levels for different data)</t>
    </r>
    <r>
      <rPr>
        <sz val="11"/>
        <color rgb="FF111926"/>
        <rFont val="Arial"/>
        <family val="2"/>
      </rPr>
      <t xml:space="preserve"> is applied across all fundamental data themes and these are adopted and checked by 50% of agencies.
100 = All fundamental datasets have associated quality dimensions based around fit for purpose and are checked on a regular basis in compliance with international best practice.</t>
    </r>
  </si>
  <si>
    <t>0 = None.
25 = Metadata is recognized as important for data discovery and exploitation but is not collected.
50 = Metadata is collected but not consistently maintained according to national standard. 
75 = Metadata is collected and maintained according to a national standard but the majority is not machine-readable. 
100 = All fundamental datasets have associated metadata that is compliant with a national standard.</t>
  </si>
  <si>
    <t xml:space="preserve"> 0 = None.
25 = Requirement recognized at Governing Body level.
50 = Needs assessment study is underway.
75 = Needs assessment study complete and priorities agreed.
100 = The needs assessment results are integrated into SDI policy in relation to strategy and regular review program agreed.</t>
  </si>
  <si>
    <t xml:space="preserve"> 0 = None.
25 = The need for a common framework of data and technology standards is recognized.
50 = Work on developing a standards strategy with necessary financial support is underway.
75 = A strategy/plan has been developed and approved.
100 = The Standards Strategy/plan has been implemented with cross-government and community coordination including an on-going revision.</t>
  </si>
  <si>
    <r>
      <rPr>
        <b/>
        <sz val="11"/>
        <color rgb="FF111926"/>
        <rFont val="Arial"/>
        <family val="2"/>
      </rPr>
      <t xml:space="preserve">This indicator assesses if government data holdings are well organized or not, and optionally conform to UN-GGIM recommended fundamental themes. </t>
    </r>
    <r>
      <rPr>
        <sz val="11"/>
        <color rgb="FF111926"/>
        <rFont val="Arial"/>
        <family val="2"/>
      </rPr>
      <t xml:space="preserve">
The Data Framework is a methodology for organizing a country’s geospatial and statistical data, and other information that is used for specific applications.  The framework supports the development of data catalogs, so information can be accessed and used. Data Framework will typically include fundamental themes, but can include specific application and socio-economic themes as well.  The fourteen fundamental data themes, listed in the Data Audit (this document), are based on the UN-GGIM recommended set of fundamental themes. Note: countries may choose to have their own Data Framework themes. 
For more information about the UN-GGIM Data Themes refer to the "Global Fundamental Data Themes" available at http://ggim.un.org/meetings/GGIM-committee/9th-Session/documents/Fundamental_Data_Publication.pdf </t>
    </r>
  </si>
  <si>
    <r>
      <rPr>
        <b/>
        <sz val="11"/>
        <color rgb="FF111926"/>
        <rFont val="Arial"/>
        <family val="2"/>
      </rPr>
      <t xml:space="preserve">This indicator assesses the current progress towards the completion of each fundamental dataset; which ones are identified as crucial to national needs, and those to be prioritized for creation/quality improvement ? </t>
    </r>
    <r>
      <rPr>
        <sz val="11"/>
        <color rgb="FF111926"/>
        <rFont val="Arial"/>
        <family val="2"/>
      </rPr>
      <t xml:space="preserve">
A Data Gap Analysis is required to organize information so that it is simpler to identify the strategies required to address the gaps in geospatial information capability. The report should reference the standard list of UN-GGIM fundamental datasets, where appropriate.  </t>
    </r>
  </si>
  <si>
    <t xml:space="preserve">For more information about the UN-GGIM Data Themes refer to the "Global Fundamental Data Themes" available at 
http://ggim.un.org/meetings/GGIM-committee/9th-Session/documents/Fundamental_Data_Publication.pdf </t>
  </si>
  <si>
    <r>
      <rPr>
        <b/>
        <sz val="11"/>
        <color theme="1"/>
        <rFont val="Arial"/>
        <family val="2"/>
      </rPr>
      <t xml:space="preserve">This indicator assesses how well systems are integrated and where a system of systems approach will have the most impact. </t>
    </r>
    <r>
      <rPr>
        <sz val="11"/>
        <color theme="1"/>
        <rFont val="Arial"/>
        <family val="2"/>
      </rPr>
      <t xml:space="preserve">
For many developing counties geospatial information systems are managed in organizational silos. A more modern approach to data integration is a ‘system-of-systems’ approach that utilizes integrative technologies made up of several reliable, secure and scalable platforms, data hubs and secure repositories for data. This concept is adopted when implementing Key Registers (interoperable, definitive, mandatory registers of land, buildings, addresses, roads, businesses, citizens, for example, with unique IDs)</t>
    </r>
  </si>
  <si>
    <r>
      <t xml:space="preserve">This indicator identifies the range of Working Groups established and active.
</t>
    </r>
    <r>
      <rPr>
        <sz val="11"/>
        <color rgb="FF000000"/>
        <rFont val="Arial"/>
        <family val="2"/>
      </rPr>
      <t>Specialist Working Groups (or sub-committees), comprising multi-stakeholder, subject matter experts, are required to advise the Coordination Unit / Governing Board and provide key SDI deliverables. Typically, these include working groups focused on technical, data, capacity and education, legal and policy, financial, UN-GGIM, users and communication and engagement. This is the third level of the governance arrangements and they report directly to the Coordination Unit.</t>
    </r>
  </si>
  <si>
    <t xml:space="preserve"> World Bank IGIF Implementation Methodology: Diagnostic Tool</t>
  </si>
  <si>
    <t>5.10</t>
  </si>
  <si>
    <t>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</si>
</sst>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font>
      <sz val="12"/>
      <color indexed="8"/>
      <name val="Times New Roman"/>
    </font>
    <font>
      <u/>
      <sz val="12"/>
      <color indexed="12"/>
      <name val="Times New Roman"/>
      <family val="1"/>
    </font>
    <font>
      <u/>
      <sz val="12"/>
      <color indexed="20"/>
      <name val="Times New Roman"/>
      <family val="1"/>
    </font>
    <font>
      <sz val="12"/>
      <color indexed="8"/>
      <name val="Times New Roman"/>
      <family val="1"/>
    </font>
    <font>
      <sz val="11"/>
      <color indexed="8"/>
      <name val="Calibri"/>
      <family val="2"/>
      <scheme val="minor"/>
    </font>
    <font>
      <sz val="11"/>
      <color indexed="63"/>
      <name val="Calibri"/>
      <family val="2"/>
      <scheme val="minor"/>
    </font>
    <font>
      <sz val="11"/>
      <color indexed="8"/>
      <name val="Times New Roman"/>
      <family val="1"/>
    </font>
    <font>
      <sz val="11"/>
      <color rgb="FF111926"/>
      <name val="Calibri"/>
      <family val="2"/>
    </font>
    <font>
      <sz val="11"/>
      <color indexed="63"/>
      <name val="Calibri (Body)_x0000_"/>
    </font>
    <font>
      <sz val="11"/>
      <color indexed="8"/>
      <name val="Calibri"/>
      <family val="2"/>
    </font>
    <font>
      <b/>
      <sz val="11"/>
      <color indexed="8"/>
      <name val="Calibri"/>
      <family val="2"/>
      <scheme val="minor"/>
    </font>
    <font>
      <sz val="11"/>
      <color indexed="63"/>
      <name val="Calibri"/>
      <family val="2"/>
    </font>
    <font>
      <b/>
      <sz val="11"/>
      <color indexed="8"/>
      <name val="Calibri"/>
      <family val="2"/>
    </font>
    <font>
      <sz val="11"/>
      <color rgb="FF333333"/>
      <name val="Calibri"/>
      <family val="2"/>
      <scheme val="minor"/>
    </font>
    <font>
      <sz val="11"/>
      <name val="Calibri"/>
      <family val="2"/>
      <scheme val="minor"/>
    </font>
    <font>
      <sz val="14"/>
      <color indexed="8"/>
      <name val="Calibri"/>
      <family val="2"/>
      <scheme val="minor"/>
    </font>
    <font>
      <sz val="18"/>
      <color theme="4" tint="-0.249977111117893"/>
      <name val="Calibri"/>
      <family val="2"/>
      <scheme val="minor"/>
    </font>
    <font>
      <b/>
      <sz val="11"/>
      <color indexed="8"/>
      <name val="Arial"/>
      <family val="2"/>
    </font>
    <font>
      <sz val="11"/>
      <color indexed="8"/>
      <name val="Arial"/>
      <family val="2"/>
    </font>
    <font>
      <sz val="11"/>
      <color rgb="FF000000"/>
      <name val="Arial"/>
      <family val="2"/>
    </font>
    <font>
      <i/>
      <sz val="11"/>
      <color rgb="FF000000"/>
      <name val="Arial"/>
      <family val="2"/>
    </font>
    <font>
      <b/>
      <sz val="11"/>
      <color rgb="FF000000"/>
      <name val="Arial"/>
      <family val="2"/>
    </font>
    <font>
      <b/>
      <sz val="14"/>
      <name val="Calibri"/>
      <family val="2"/>
      <scheme val="minor"/>
    </font>
    <font>
      <b/>
      <sz val="14"/>
      <color indexed="8"/>
      <name val="Calibri"/>
      <family val="2"/>
      <scheme val="minor"/>
    </font>
    <font>
      <i/>
      <sz val="14"/>
      <color rgb="FFFF0000"/>
      <name val="Calibri"/>
      <family val="2"/>
      <scheme val="minor"/>
    </font>
    <font>
      <b/>
      <sz val="14"/>
      <color rgb="FF111926"/>
      <name val="Calibri"/>
      <family val="2"/>
      <scheme val="minor"/>
    </font>
    <font>
      <i/>
      <sz val="14"/>
      <color indexed="8"/>
      <name val="Calibri"/>
      <family val="2"/>
      <scheme val="minor"/>
    </font>
    <font>
      <sz val="14"/>
      <color rgb="FF000000"/>
      <name val="Calibri"/>
      <family val="2"/>
      <scheme val="minor"/>
    </font>
    <font>
      <b/>
      <sz val="14"/>
      <color rgb="FF000000"/>
      <name val="Calibri"/>
      <family val="2"/>
      <scheme val="minor"/>
    </font>
    <font>
      <sz val="14"/>
      <name val="Calibri"/>
      <family val="2"/>
      <scheme val="minor"/>
    </font>
    <font>
      <sz val="14"/>
      <color theme="0" tint="-0.499984740745262"/>
      <name val="Calibri"/>
      <family val="2"/>
      <scheme val="minor"/>
    </font>
    <font>
      <b/>
      <sz val="14"/>
      <color indexed="63"/>
      <name val="Calibri"/>
      <family val="2"/>
      <scheme val="minor"/>
    </font>
    <font>
      <sz val="14"/>
      <color indexed="63"/>
      <name val="Calibri"/>
      <family val="2"/>
      <scheme val="minor"/>
    </font>
    <font>
      <b/>
      <u/>
      <sz val="14"/>
      <color indexed="63"/>
      <name val="Calibri"/>
      <family val="2"/>
      <scheme val="minor"/>
    </font>
    <font>
      <b/>
      <sz val="14"/>
      <color theme="1"/>
      <name val="Calibri"/>
      <family val="2"/>
      <scheme val="minor"/>
    </font>
    <font>
      <sz val="12"/>
      <color indexed="8"/>
      <name val="Arial"/>
      <family val="2"/>
    </font>
    <font>
      <sz val="11"/>
      <color indexed="63"/>
      <name val="Arial"/>
      <family val="2"/>
    </font>
    <font>
      <sz val="11"/>
      <color rgb="FF111926"/>
      <name val="Arial"/>
      <family val="2"/>
    </font>
    <font>
      <b/>
      <sz val="11"/>
      <color rgb="FF28558C"/>
      <name val="Arial"/>
      <family val="2"/>
    </font>
    <font>
      <b/>
      <sz val="11"/>
      <color indexed="63"/>
      <name val="Arial"/>
      <family val="2"/>
    </font>
    <font>
      <i/>
      <sz val="11"/>
      <color rgb="FF005DA5"/>
      <name val="Arial"/>
      <family val="2"/>
    </font>
    <font>
      <sz val="11"/>
      <color rgb="FF28558C"/>
      <name val="Arial"/>
      <family val="2"/>
    </font>
    <font>
      <b/>
      <sz val="11"/>
      <color theme="4" tint="-0.249977111117893"/>
      <name val="Arial"/>
      <family val="2"/>
    </font>
    <font>
      <sz val="11"/>
      <color rgb="FF333333"/>
      <name val="Arial"/>
      <family val="2"/>
    </font>
    <font>
      <b/>
      <sz val="11"/>
      <color rgb="FF333333"/>
      <name val="Arial"/>
      <family val="2"/>
    </font>
    <font>
      <b/>
      <sz val="11"/>
      <color rgb="FF111926"/>
      <name val="Arial"/>
      <family val="2"/>
    </font>
    <font>
      <sz val="11"/>
      <name val="Arial"/>
      <family val="2"/>
    </font>
    <font>
      <b/>
      <sz val="11"/>
      <name val="Arial"/>
      <family val="2"/>
    </font>
    <font>
      <b/>
      <sz val="11"/>
      <color rgb="FF008000"/>
      <name val="Arial"/>
      <family val="2"/>
    </font>
    <font>
      <sz val="11"/>
      <color rgb="FF008000"/>
      <name val="Arial"/>
      <family val="2"/>
    </font>
    <font>
      <b/>
      <i/>
      <sz val="11"/>
      <color rgb="FF548235"/>
      <name val="Arial"/>
      <family val="2"/>
    </font>
    <font>
      <b/>
      <i/>
      <sz val="11"/>
      <color rgb="FFC00000"/>
      <name val="Arial"/>
      <family val="2"/>
    </font>
    <font>
      <i/>
      <sz val="11"/>
      <color rgb="FFC00000"/>
      <name val="Arial"/>
      <family val="2"/>
    </font>
    <font>
      <i/>
      <sz val="11"/>
      <color rgb="FF0070C0"/>
      <name val="Arial"/>
      <family val="2"/>
    </font>
    <font>
      <b/>
      <i/>
      <sz val="11"/>
      <color rgb="FF225D94"/>
      <name val="Arial"/>
      <family val="2"/>
    </font>
    <font>
      <b/>
      <i/>
      <sz val="11"/>
      <name val="Arial"/>
      <family val="2"/>
    </font>
    <font>
      <b/>
      <i/>
      <sz val="11"/>
      <color rgb="FF111926"/>
      <name val="Arial"/>
      <family val="2"/>
    </font>
    <font>
      <b/>
      <sz val="11"/>
      <color rgb="FFD8CD44"/>
      <name val="Arial"/>
      <family val="2"/>
    </font>
    <font>
      <sz val="11"/>
      <color rgb="FFD8CD44"/>
      <name val="Arial"/>
      <family val="2"/>
    </font>
    <font>
      <b/>
      <sz val="11"/>
      <color theme="1"/>
      <name val="Arial"/>
      <family val="2"/>
    </font>
    <font>
      <sz val="11"/>
      <color theme="1"/>
      <name val="Arial"/>
      <family val="2"/>
    </font>
    <font>
      <sz val="11"/>
      <color rgb="FFA6E6FF"/>
      <name val="Arial"/>
      <family val="2"/>
    </font>
    <font>
      <sz val="12"/>
      <color rgb="FF000000"/>
      <name val="Arial"/>
      <family val="2"/>
    </font>
  </fonts>
  <fills count="18">
    <fill>
      <patternFill patternType="none"/>
    </fill>
    <fill>
      <patternFill patternType="gray125"/>
    </fill>
    <fill>
      <patternFill patternType="solid">
        <fgColor theme="3" tint="0.79998168889431442"/>
        <bgColor indexed="64"/>
      </patternFill>
    </fill>
    <fill>
      <patternFill patternType="solid">
        <fgColor rgb="FFFFDC6A"/>
        <bgColor indexed="64"/>
      </patternFill>
    </fill>
    <fill>
      <patternFill patternType="solid">
        <fgColor rgb="FFCFA2E5"/>
        <bgColor indexed="64"/>
      </patternFill>
    </fill>
    <fill>
      <patternFill patternType="solid">
        <fgColor rgb="FF98F2A5"/>
        <bgColor indexed="64"/>
      </patternFill>
    </fill>
    <fill>
      <patternFill patternType="solid">
        <fgColor rgb="FFF9FED2"/>
        <bgColor indexed="64"/>
      </patternFill>
    </fill>
    <fill>
      <patternFill patternType="solid">
        <fgColor rgb="FFA6E6FF"/>
        <bgColor indexed="64"/>
      </patternFill>
    </fill>
    <fill>
      <patternFill patternType="solid">
        <fgColor theme="9" tint="0.39997558519241921"/>
        <bgColor indexed="64"/>
      </patternFill>
    </fill>
    <fill>
      <patternFill patternType="solid">
        <fgColor rgb="FFCD8BFA"/>
        <bgColor indexed="64"/>
      </patternFill>
    </fill>
    <fill>
      <patternFill patternType="solid">
        <fgColor rgb="FFFF71AC"/>
        <bgColor indexed="64"/>
      </patternFill>
    </fill>
    <fill>
      <patternFill patternType="solid">
        <fgColor theme="6" tint="0.59999389629810485"/>
        <bgColor indexed="64"/>
      </patternFill>
    </fill>
    <fill>
      <patternFill patternType="solid">
        <fgColor theme="6" tint="0.59996337778862885"/>
        <bgColor indexed="64"/>
      </patternFill>
    </fill>
    <fill>
      <patternFill patternType="solid">
        <fgColor rgb="FFD9D9D9"/>
        <bgColor indexed="64"/>
      </patternFill>
    </fill>
    <fill>
      <patternFill patternType="solid">
        <fgColor theme="0" tint="-0.14996795556505021"/>
        <bgColor indexed="64"/>
      </patternFill>
    </fill>
    <fill>
      <patternFill patternType="solid">
        <fgColor rgb="FFFABF8F"/>
        <bgColor indexed="64"/>
      </patternFill>
    </fill>
    <fill>
      <patternFill patternType="solid">
        <fgColor theme="0" tint="-0.499984740745262"/>
        <bgColor indexed="64"/>
      </patternFill>
    </fill>
    <fill>
      <patternFill patternType="solid">
        <fgColor theme="4" tint="0.59996337778862885"/>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medium">
        <color indexed="64"/>
      </left>
      <right style="medium">
        <color indexed="64"/>
      </right>
      <top style="medium">
        <color indexed="64"/>
      </top>
      <bottom style="medium">
        <color indexed="64"/>
      </bottom>
      <diagonal/>
    </border>
    <border>
      <left/>
      <right/>
      <top style="thin">
        <color auto="1"/>
      </top>
      <bottom style="thin">
        <color auto="1"/>
      </bottom>
      <diagonal/>
    </border>
  </borders>
  <cellStyleXfs count="3">
    <xf numFmtId="0" fontId="0" fillId="0" borderId="0"/>
    <xf numFmtId="0" fontId="1" fillId="0" borderId="0" applyNumberFormat="0" applyFill="0" applyBorder="0" applyAlignment="0" applyProtection="0"/>
    <xf numFmtId="0" fontId="2" fillId="0" borderId="0" applyNumberFormat="0" applyFill="0" applyBorder="0" applyAlignment="0" applyProtection="0"/>
  </cellStyleXfs>
  <cellXfs count="378">
    <xf numFmtId="0" fontId="0" fillId="0" borderId="0" xfId="0"/>
    <xf numFmtId="0" fontId="5" fillId="0" borderId="2" xfId="0" applyFont="1" applyBorder="1" applyAlignment="1">
      <alignment horizontal="left" vertical="top" wrapText="1"/>
    </xf>
    <xf numFmtId="0" fontId="5" fillId="0" borderId="0" xfId="0" applyFont="1" applyAlignment="1">
      <alignment horizontal="left" vertical="top" wrapText="1"/>
    </xf>
    <xf numFmtId="0" fontId="8" fillId="0" borderId="0" xfId="0" applyFont="1" applyAlignment="1">
      <alignment horizontal="left" vertical="top"/>
    </xf>
    <xf numFmtId="0" fontId="7" fillId="0" borderId="1" xfId="0" applyFont="1" applyBorder="1" applyAlignment="1">
      <alignment vertical="top"/>
    </xf>
    <xf numFmtId="0" fontId="5" fillId="0" borderId="1" xfId="0" applyFont="1" applyBorder="1" applyAlignment="1">
      <alignment horizontal="left" vertical="top" wrapText="1"/>
    </xf>
    <xf numFmtId="0" fontId="3" fillId="0" borderId="0" xfId="0" applyFont="1"/>
    <xf numFmtId="0" fontId="9" fillId="0" borderId="0" xfId="0" applyFont="1"/>
    <xf numFmtId="0" fontId="11" fillId="0" borderId="0" xfId="0" applyFont="1" applyAlignment="1">
      <alignment horizontal="left" vertical="top"/>
    </xf>
    <xf numFmtId="0" fontId="6" fillId="0" borderId="0" xfId="0" applyFont="1"/>
    <xf numFmtId="0" fontId="6" fillId="4" borderId="4" xfId="0" applyFont="1" applyFill="1" applyBorder="1"/>
    <xf numFmtId="0" fontId="6" fillId="9" borderId="4" xfId="0" applyFont="1" applyFill="1" applyBorder="1"/>
    <xf numFmtId="0" fontId="6" fillId="10" borderId="4" xfId="0" applyFont="1" applyFill="1" applyBorder="1"/>
    <xf numFmtId="1" fontId="9" fillId="0" borderId="1" xfId="0" applyNumberFormat="1" applyFont="1" applyBorder="1" applyAlignment="1">
      <alignment horizontal="center" vertical="center"/>
    </xf>
    <xf numFmtId="0" fontId="11" fillId="0" borderId="0" xfId="0" applyFont="1" applyAlignment="1">
      <alignment horizontal="left" vertical="top" wrapText="1"/>
    </xf>
    <xf numFmtId="0" fontId="8" fillId="0" borderId="0" xfId="0" applyFont="1" applyAlignment="1">
      <alignment horizontal="left" vertical="top" wrapText="1"/>
    </xf>
    <xf numFmtId="0" fontId="11" fillId="2" borderId="1" xfId="0" applyFont="1" applyFill="1" applyBorder="1" applyAlignment="1">
      <alignment horizontal="center"/>
    </xf>
    <xf numFmtId="0" fontId="5" fillId="4" borderId="3" xfId="0" applyFont="1" applyFill="1" applyBorder="1" applyAlignment="1">
      <alignment horizontal="center"/>
    </xf>
    <xf numFmtId="0" fontId="5" fillId="7" borderId="3" xfId="0" applyFont="1" applyFill="1" applyBorder="1" applyAlignment="1">
      <alignment horizontal="center"/>
    </xf>
    <xf numFmtId="0" fontId="9" fillId="11" borderId="1" xfId="0" applyFont="1" applyFill="1" applyBorder="1"/>
    <xf numFmtId="1" fontId="9" fillId="0" borderId="0" xfId="0" applyNumberFormat="1" applyFont="1" applyAlignment="1">
      <alignment horizontal="center" vertical="center"/>
    </xf>
    <xf numFmtId="0" fontId="9" fillId="11" borderId="1" xfId="0" applyFont="1" applyFill="1" applyBorder="1" applyAlignment="1">
      <alignment horizontal="center" vertical="center"/>
    </xf>
    <xf numFmtId="0" fontId="5" fillId="0" borderId="1" xfId="0" applyFont="1" applyBorder="1" applyAlignment="1">
      <alignment vertical="top" wrapText="1"/>
    </xf>
    <xf numFmtId="0" fontId="5" fillId="10" borderId="5" xfId="0" applyFont="1" applyFill="1" applyBorder="1" applyAlignment="1">
      <alignment horizontal="center"/>
    </xf>
    <xf numFmtId="0" fontId="9" fillId="11" borderId="6" xfId="0" applyFont="1" applyFill="1" applyBorder="1"/>
    <xf numFmtId="0" fontId="0" fillId="0" borderId="6" xfId="0" applyBorder="1" applyAlignment="1">
      <alignment horizontal="center"/>
    </xf>
    <xf numFmtId="0" fontId="14" fillId="0" borderId="1" xfId="0" applyFont="1" applyBorder="1" applyAlignment="1">
      <alignment horizontal="left" vertical="top" wrapText="1"/>
    </xf>
    <xf numFmtId="0" fontId="8" fillId="0" borderId="1" xfId="0" applyFont="1" applyBorder="1" applyAlignment="1">
      <alignment horizontal="left" vertical="top" wrapText="1"/>
    </xf>
    <xf numFmtId="0" fontId="11" fillId="0" borderId="1" xfId="0" applyFont="1" applyBorder="1" applyAlignment="1">
      <alignment horizontal="left" vertical="top" wrapText="1"/>
    </xf>
    <xf numFmtId="0" fontId="11" fillId="0" borderId="0" xfId="0" applyFont="1" applyAlignment="1">
      <alignment horizontal="center" vertical="top"/>
    </xf>
    <xf numFmtId="0" fontId="11" fillId="0" borderId="1" xfId="0" applyFont="1" applyBorder="1" applyAlignment="1">
      <alignment horizontal="center" vertical="top" wrapText="1"/>
    </xf>
    <xf numFmtId="0" fontId="8" fillId="0" borderId="0" xfId="0" applyFont="1" applyAlignment="1">
      <alignment horizontal="center" vertical="top"/>
    </xf>
    <xf numFmtId="0" fontId="11" fillId="0" borderId="2" xfId="0" applyFont="1" applyBorder="1" applyAlignment="1">
      <alignment horizontal="center" vertical="top" wrapText="1"/>
    </xf>
    <xf numFmtId="0" fontId="11" fillId="0" borderId="0" xfId="0" applyFont="1" applyAlignment="1">
      <alignment horizontal="center" vertical="top" wrapText="1"/>
    </xf>
    <xf numFmtId="0" fontId="8" fillId="0" borderId="0" xfId="0" applyFont="1" applyAlignment="1">
      <alignment horizontal="center" vertical="top" wrapText="1"/>
    </xf>
    <xf numFmtId="0" fontId="0" fillId="0" borderId="0" xfId="0" applyAlignment="1">
      <alignment vertical="top"/>
    </xf>
    <xf numFmtId="0" fontId="0" fillId="0" borderId="1" xfId="0" applyBorder="1" applyAlignment="1">
      <alignment vertical="top"/>
    </xf>
    <xf numFmtId="0" fontId="0" fillId="0" borderId="0" xfId="0" applyAlignment="1">
      <alignment wrapText="1"/>
    </xf>
    <xf numFmtId="0" fontId="0" fillId="0" borderId="0" xfId="0" applyAlignment="1">
      <alignment horizontal="center" vertical="top"/>
    </xf>
    <xf numFmtId="0" fontId="15" fillId="0" borderId="0" xfId="0" applyFont="1" applyProtection="1">
      <protection locked="0"/>
    </xf>
    <xf numFmtId="0" fontId="11" fillId="0" borderId="1" xfId="0" applyFont="1" applyBorder="1" applyAlignment="1">
      <alignment vertical="top"/>
    </xf>
    <xf numFmtId="0" fontId="11" fillId="0" borderId="5" xfId="0" applyFont="1" applyBorder="1" applyAlignment="1">
      <alignment vertical="top" wrapText="1"/>
    </xf>
    <xf numFmtId="0" fontId="11" fillId="2" borderId="1" xfId="0" applyFont="1" applyFill="1" applyBorder="1"/>
    <xf numFmtId="0" fontId="9" fillId="0" borderId="0" xfId="0" applyFont="1" applyAlignment="1">
      <alignment horizontal="center" vertical="top"/>
    </xf>
    <xf numFmtId="0" fontId="11" fillId="2" borderId="1" xfId="0" applyFont="1" applyFill="1" applyBorder="1" applyAlignment="1">
      <alignment horizontal="center" vertical="top"/>
    </xf>
    <xf numFmtId="0" fontId="9" fillId="0" borderId="1" xfId="0" applyFont="1" applyBorder="1" applyAlignment="1">
      <alignment horizontal="center" vertical="top"/>
    </xf>
    <xf numFmtId="1" fontId="12" fillId="0" borderId="1" xfId="0" applyNumberFormat="1" applyFont="1" applyBorder="1" applyAlignment="1">
      <alignment horizontal="center" vertical="top"/>
    </xf>
    <xf numFmtId="1" fontId="12" fillId="0" borderId="2" xfId="0" applyNumberFormat="1" applyFont="1" applyBorder="1" applyAlignment="1">
      <alignment horizontal="center" vertical="top"/>
    </xf>
    <xf numFmtId="0" fontId="6" fillId="0" borderId="0" xfId="0" applyFont="1" applyAlignment="1">
      <alignment horizontal="center" vertical="top"/>
    </xf>
    <xf numFmtId="0" fontId="5" fillId="4" borderId="1" xfId="0" applyFont="1" applyFill="1" applyBorder="1" applyAlignment="1">
      <alignment horizontal="center" vertical="top"/>
    </xf>
    <xf numFmtId="0" fontId="5" fillId="4" borderId="3" xfId="0" applyFont="1" applyFill="1" applyBorder="1" applyAlignment="1">
      <alignment horizontal="center" vertical="top"/>
    </xf>
    <xf numFmtId="0" fontId="5" fillId="5" borderId="1" xfId="0" applyFont="1" applyFill="1" applyBorder="1" applyAlignment="1">
      <alignment horizontal="center" vertical="top"/>
    </xf>
    <xf numFmtId="0" fontId="5" fillId="6" borderId="1" xfId="0" applyFont="1" applyFill="1" applyBorder="1" applyAlignment="1">
      <alignment horizontal="center" vertical="top"/>
    </xf>
    <xf numFmtId="0" fontId="5" fillId="7" borderId="1" xfId="0" applyFont="1" applyFill="1" applyBorder="1" applyAlignment="1">
      <alignment horizontal="center" vertical="top"/>
    </xf>
    <xf numFmtId="0" fontId="5" fillId="7" borderId="3" xfId="0" applyFont="1" applyFill="1" applyBorder="1" applyAlignment="1">
      <alignment horizontal="center" vertical="top"/>
    </xf>
    <xf numFmtId="0" fontId="5" fillId="8" borderId="1" xfId="0" applyFont="1" applyFill="1" applyBorder="1" applyAlignment="1">
      <alignment horizontal="center" vertical="top"/>
    </xf>
    <xf numFmtId="0" fontId="6" fillId="9" borderId="4" xfId="0" applyFont="1" applyFill="1" applyBorder="1" applyAlignment="1">
      <alignment horizontal="center" vertical="top"/>
    </xf>
    <xf numFmtId="0" fontId="5" fillId="9" borderId="1" xfId="0" applyFont="1" applyFill="1" applyBorder="1" applyAlignment="1">
      <alignment horizontal="center" vertical="top"/>
    </xf>
    <xf numFmtId="0" fontId="6" fillId="10" borderId="4" xfId="0" applyFont="1" applyFill="1" applyBorder="1" applyAlignment="1">
      <alignment horizontal="center" vertical="top"/>
    </xf>
    <xf numFmtId="0" fontId="5" fillId="10" borderId="1" xfId="0" applyFont="1" applyFill="1" applyBorder="1" applyAlignment="1">
      <alignment horizontal="center" vertical="top"/>
    </xf>
    <xf numFmtId="0" fontId="5" fillId="10" borderId="5" xfId="0" applyFont="1" applyFill="1" applyBorder="1" applyAlignment="1">
      <alignment horizontal="center" vertical="top"/>
    </xf>
    <xf numFmtId="0" fontId="16" fillId="0" borderId="0" xfId="0" applyFont="1"/>
    <xf numFmtId="0" fontId="11" fillId="0" borderId="1" xfId="0" applyFont="1" applyBorder="1" applyAlignment="1">
      <alignment vertical="top" wrapText="1"/>
    </xf>
    <xf numFmtId="0" fontId="9" fillId="0" borderId="0" xfId="0" applyFont="1" applyAlignment="1">
      <alignment wrapText="1"/>
    </xf>
    <xf numFmtId="0" fontId="6" fillId="0" borderId="0" xfId="0" applyFont="1" applyAlignment="1">
      <alignment wrapText="1"/>
    </xf>
    <xf numFmtId="0" fontId="4" fillId="4" borderId="3" xfId="0" applyFont="1" applyFill="1" applyBorder="1" applyAlignment="1" applyProtection="1">
      <alignment wrapText="1"/>
      <protection locked="0"/>
    </xf>
    <xf numFmtId="0" fontId="4" fillId="5" borderId="3" xfId="0" applyFont="1" applyFill="1" applyBorder="1" applyAlignment="1" applyProtection="1">
      <alignment wrapText="1"/>
      <protection locked="0"/>
    </xf>
    <xf numFmtId="0" fontId="4" fillId="6" borderId="3" xfId="0" applyFont="1" applyFill="1" applyBorder="1" applyAlignment="1" applyProtection="1">
      <alignment wrapText="1"/>
      <protection locked="0"/>
    </xf>
    <xf numFmtId="0" fontId="4" fillId="7" borderId="3" xfId="0" applyFont="1" applyFill="1" applyBorder="1" applyAlignment="1" applyProtection="1">
      <alignment wrapText="1"/>
      <protection locked="0"/>
    </xf>
    <xf numFmtId="0" fontId="4" fillId="8" borderId="3" xfId="0" applyFont="1" applyFill="1" applyBorder="1" applyAlignment="1" applyProtection="1">
      <alignment wrapText="1"/>
      <protection locked="0"/>
    </xf>
    <xf numFmtId="0" fontId="4" fillId="9" borderId="3" xfId="0" applyFont="1" applyFill="1" applyBorder="1" applyAlignment="1" applyProtection="1">
      <alignment wrapText="1"/>
      <protection locked="0"/>
    </xf>
    <xf numFmtId="0" fontId="4" fillId="10" borderId="3" xfId="0" applyFont="1" applyFill="1" applyBorder="1" applyAlignment="1" applyProtection="1">
      <alignment wrapText="1"/>
      <protection locked="0"/>
    </xf>
    <xf numFmtId="0" fontId="5" fillId="3" borderId="1" xfId="0" applyFont="1" applyFill="1" applyBorder="1" applyAlignment="1">
      <alignment horizontal="center" vertical="top"/>
    </xf>
    <xf numFmtId="0" fontId="4" fillId="3" borderId="1" xfId="0" applyFont="1" applyFill="1" applyBorder="1" applyAlignment="1">
      <alignment horizontal="center" vertical="top"/>
    </xf>
    <xf numFmtId="0" fontId="6" fillId="3" borderId="1" xfId="0" applyFont="1" applyFill="1" applyBorder="1"/>
    <xf numFmtId="0" fontId="9" fillId="0" borderId="1" xfId="0" applyFont="1" applyBorder="1"/>
    <xf numFmtId="0" fontId="9" fillId="2" borderId="1" xfId="0" applyFont="1" applyFill="1" applyBorder="1" applyAlignment="1">
      <alignment wrapText="1"/>
    </xf>
    <xf numFmtId="0" fontId="9" fillId="2" borderId="1" xfId="0" applyFont="1" applyFill="1" applyBorder="1"/>
    <xf numFmtId="0" fontId="9" fillId="2" borderId="1" xfId="0" applyFont="1" applyFill="1" applyBorder="1" applyAlignment="1">
      <alignment horizontal="center" vertical="top"/>
    </xf>
    <xf numFmtId="0" fontId="12" fillId="0" borderId="1" xfId="0" applyFont="1" applyBorder="1" applyAlignment="1">
      <alignment wrapText="1"/>
    </xf>
    <xf numFmtId="0" fontId="5" fillId="3" borderId="1" xfId="0" applyFont="1" applyFill="1" applyBorder="1"/>
    <xf numFmtId="0" fontId="4" fillId="3" borderId="1" xfId="0" applyFont="1" applyFill="1" applyBorder="1" applyAlignment="1" applyProtection="1">
      <alignment wrapText="1"/>
      <protection locked="0"/>
    </xf>
    <xf numFmtId="0" fontId="7" fillId="0" borderId="1" xfId="0" applyFont="1" applyBorder="1" applyAlignment="1">
      <alignment horizontal="center" vertical="top"/>
    </xf>
    <xf numFmtId="0" fontId="13" fillId="3" borderId="1" xfId="0" applyFont="1" applyFill="1" applyBorder="1" applyAlignment="1">
      <alignment horizontal="center"/>
    </xf>
    <xf numFmtId="0" fontId="13" fillId="3" borderId="1" xfId="0" applyFont="1" applyFill="1" applyBorder="1" applyAlignment="1">
      <alignment horizontal="center" vertical="top"/>
    </xf>
    <xf numFmtId="0" fontId="11" fillId="0" borderId="2" xfId="0" applyFont="1" applyBorder="1" applyAlignment="1">
      <alignment vertical="top" wrapText="1"/>
    </xf>
    <xf numFmtId="0" fontId="4" fillId="4" borderId="4" xfId="0" applyFont="1" applyFill="1" applyBorder="1" applyAlignment="1">
      <alignment horizontal="center" vertical="top"/>
    </xf>
    <xf numFmtId="0" fontId="5" fillId="4" borderId="3" xfId="0" applyFont="1" applyFill="1" applyBorder="1"/>
    <xf numFmtId="0" fontId="10" fillId="0" borderId="0" xfId="0" applyFont="1" applyAlignment="1">
      <alignment wrapText="1"/>
    </xf>
    <xf numFmtId="0" fontId="5" fillId="5" borderId="3" xfId="0" applyFont="1" applyFill="1" applyBorder="1"/>
    <xf numFmtId="0" fontId="4" fillId="5" borderId="4" xfId="0" applyFont="1" applyFill="1" applyBorder="1"/>
    <xf numFmtId="0" fontId="4" fillId="5" borderId="4" xfId="0" applyFont="1" applyFill="1" applyBorder="1" applyAlignment="1">
      <alignment horizontal="center" vertical="top"/>
    </xf>
    <xf numFmtId="0" fontId="5" fillId="5" borderId="5" xfId="0" applyFont="1" applyFill="1" applyBorder="1" applyAlignment="1">
      <alignment horizontal="center"/>
    </xf>
    <xf numFmtId="0" fontId="5" fillId="5" borderId="5" xfId="0" applyFont="1" applyFill="1" applyBorder="1" applyAlignment="1">
      <alignment horizontal="center" vertical="top"/>
    </xf>
    <xf numFmtId="0" fontId="5" fillId="0" borderId="1" xfId="0" applyFont="1" applyBorder="1" applyAlignment="1">
      <alignment horizontal="center" vertical="top" wrapText="1"/>
    </xf>
    <xf numFmtId="0" fontId="5" fillId="6" borderId="3" xfId="0" applyFont="1" applyFill="1" applyBorder="1"/>
    <xf numFmtId="0" fontId="4" fillId="6" borderId="4" xfId="0" applyFont="1" applyFill="1" applyBorder="1"/>
    <xf numFmtId="0" fontId="4" fillId="6" borderId="4" xfId="0" applyFont="1" applyFill="1" applyBorder="1" applyAlignment="1">
      <alignment horizontal="center" vertical="top"/>
    </xf>
    <xf numFmtId="0" fontId="5" fillId="6" borderId="5" xfId="0" applyFont="1" applyFill="1" applyBorder="1" applyAlignment="1">
      <alignment horizontal="center"/>
    </xf>
    <xf numFmtId="0" fontId="5" fillId="6" borderId="5" xfId="0" applyFont="1" applyFill="1" applyBorder="1" applyAlignment="1">
      <alignment horizontal="center" vertical="top"/>
    </xf>
    <xf numFmtId="0" fontId="5" fillId="0" borderId="2" xfId="0" applyFont="1" applyBorder="1" applyAlignment="1">
      <alignment vertical="top" wrapText="1"/>
    </xf>
    <xf numFmtId="0" fontId="5" fillId="0" borderId="2" xfId="0" applyFont="1" applyBorder="1" applyAlignment="1">
      <alignment horizontal="center" vertical="top" wrapText="1"/>
    </xf>
    <xf numFmtId="0" fontId="4" fillId="7" borderId="4" xfId="0" applyFont="1" applyFill="1" applyBorder="1"/>
    <xf numFmtId="0" fontId="4" fillId="7" borderId="4" xfId="0" applyFont="1" applyFill="1" applyBorder="1" applyAlignment="1">
      <alignment horizontal="center" vertical="top"/>
    </xf>
    <xf numFmtId="0" fontId="5" fillId="7" borderId="3" xfId="0" applyFont="1" applyFill="1" applyBorder="1"/>
    <xf numFmtId="0" fontId="5" fillId="8" borderId="3" xfId="0" applyFont="1" applyFill="1" applyBorder="1"/>
    <xf numFmtId="0" fontId="4" fillId="8" borderId="4" xfId="0" applyFont="1" applyFill="1" applyBorder="1"/>
    <xf numFmtId="0" fontId="4" fillId="8" borderId="4" xfId="0" applyFont="1" applyFill="1" applyBorder="1" applyAlignment="1">
      <alignment horizontal="center" vertical="top"/>
    </xf>
    <xf numFmtId="0" fontId="5" fillId="8" borderId="5" xfId="0" applyFont="1" applyFill="1" applyBorder="1" applyAlignment="1">
      <alignment horizontal="center"/>
    </xf>
    <xf numFmtId="0" fontId="5" fillId="8" borderId="5" xfId="0" applyFont="1" applyFill="1" applyBorder="1" applyAlignment="1">
      <alignment horizontal="center" vertical="top"/>
    </xf>
    <xf numFmtId="0" fontId="5" fillId="9" borderId="5" xfId="0" applyFont="1" applyFill="1" applyBorder="1" applyAlignment="1">
      <alignment horizontal="center"/>
    </xf>
    <xf numFmtId="0" fontId="5" fillId="9" borderId="5" xfId="0" applyFont="1" applyFill="1" applyBorder="1" applyAlignment="1">
      <alignment horizontal="center" vertical="top"/>
    </xf>
    <xf numFmtId="0" fontId="5" fillId="9" borderId="3" xfId="0" applyFont="1" applyFill="1" applyBorder="1"/>
    <xf numFmtId="0" fontId="5" fillId="10" borderId="3" xfId="0" applyFont="1" applyFill="1" applyBorder="1"/>
    <xf numFmtId="0" fontId="17" fillId="0" borderId="1" xfId="0" applyFont="1" applyBorder="1" applyAlignment="1">
      <alignment horizontal="left" vertical="top" wrapText="1"/>
    </xf>
    <xf numFmtId="0" fontId="15" fillId="0" borderId="0" xfId="0" applyFont="1" applyAlignment="1" applyProtection="1">
      <alignment vertical="top"/>
      <protection locked="0"/>
    </xf>
    <xf numFmtId="0" fontId="22" fillId="0" borderId="0" xfId="0" applyFont="1" applyProtection="1">
      <protection locked="0"/>
    </xf>
    <xf numFmtId="0" fontId="23" fillId="0" borderId="0" xfId="0" applyFont="1" applyProtection="1">
      <protection locked="0"/>
    </xf>
    <xf numFmtId="0" fontId="15" fillId="14" borderId="1" xfId="0" applyFont="1" applyFill="1" applyBorder="1" applyProtection="1">
      <protection locked="0"/>
    </xf>
    <xf numFmtId="0" fontId="15" fillId="14" borderId="1" xfId="0" applyFont="1" applyFill="1" applyBorder="1" applyAlignment="1" applyProtection="1">
      <alignment vertical="top"/>
      <protection locked="0"/>
    </xf>
    <xf numFmtId="0" fontId="25" fillId="0" borderId="0" xfId="0" applyFont="1" applyAlignment="1">
      <alignment horizontal="center" vertical="center"/>
    </xf>
    <xf numFmtId="0" fontId="25" fillId="0" borderId="0" xfId="0" applyFont="1" applyAlignment="1">
      <alignment horizontal="center" vertical="top"/>
    </xf>
    <xf numFmtId="0" fontId="15" fillId="0" borderId="0" xfId="0" applyFont="1"/>
    <xf numFmtId="0" fontId="15" fillId="13" borderId="1" xfId="0" applyFont="1" applyFill="1" applyBorder="1" applyAlignment="1">
      <alignment horizontal="left" vertical="center" wrapText="1"/>
    </xf>
    <xf numFmtId="0" fontId="15" fillId="13" borderId="1" xfId="0" applyFont="1" applyFill="1" applyBorder="1" applyAlignment="1">
      <alignment horizontal="left" vertical="top" wrapText="1"/>
    </xf>
    <xf numFmtId="0" fontId="15" fillId="13" borderId="1" xfId="0" applyFont="1" applyFill="1" applyBorder="1" applyAlignment="1">
      <alignment horizontal="justify" vertical="center" wrapText="1"/>
    </xf>
    <xf numFmtId="0" fontId="15" fillId="13" borderId="1" xfId="0" applyFont="1" applyFill="1" applyBorder="1" applyAlignment="1">
      <alignment horizontal="justify" vertical="top" wrapText="1"/>
    </xf>
    <xf numFmtId="0" fontId="27" fillId="0" borderId="0" xfId="0" applyFont="1" applyAlignment="1" applyProtection="1">
      <alignment vertical="top" wrapText="1"/>
      <protection locked="0"/>
    </xf>
    <xf numFmtId="0" fontId="15" fillId="0" borderId="0" xfId="0" applyFont="1" applyAlignment="1" applyProtection="1">
      <alignment vertical="top" wrapText="1"/>
      <protection locked="0"/>
    </xf>
    <xf numFmtId="0" fontId="15" fillId="0" borderId="0" xfId="0" applyFont="1" applyAlignment="1" applyProtection="1">
      <alignment wrapText="1"/>
      <protection locked="0"/>
    </xf>
    <xf numFmtId="0" fontId="15" fillId="0" borderId="0" xfId="0" applyFont="1" applyAlignment="1">
      <alignment horizontal="justify" vertical="center"/>
    </xf>
    <xf numFmtId="0" fontId="29" fillId="0" borderId="0" xfId="0" applyFont="1" applyAlignment="1">
      <alignment wrapText="1"/>
    </xf>
    <xf numFmtId="0" fontId="15" fillId="0" borderId="0" xfId="0" applyFont="1" applyAlignment="1">
      <alignment horizontal="justify" vertical="top" wrapText="1"/>
    </xf>
    <xf numFmtId="0" fontId="15" fillId="11" borderId="1" xfId="0" applyFont="1" applyFill="1" applyBorder="1" applyProtection="1">
      <protection locked="0"/>
    </xf>
    <xf numFmtId="0" fontId="30" fillId="16" borderId="1" xfId="0" applyFont="1" applyFill="1" applyBorder="1" applyProtection="1">
      <protection locked="0"/>
    </xf>
    <xf numFmtId="0" fontId="29" fillId="0" borderId="0" xfId="0" applyFont="1" applyAlignment="1" applyProtection="1">
      <alignment wrapText="1"/>
      <protection locked="0"/>
    </xf>
    <xf numFmtId="0" fontId="31" fillId="0" borderId="0" xfId="0" applyFont="1"/>
    <xf numFmtId="0" fontId="31" fillId="0" borderId="0" xfId="0" applyFont="1" applyAlignment="1">
      <alignment vertical="top"/>
    </xf>
    <xf numFmtId="0" fontId="15" fillId="0" borderId="0" xfId="0" applyFont="1" applyAlignment="1" applyProtection="1">
      <alignment horizontal="right"/>
      <protection locked="0"/>
    </xf>
    <xf numFmtId="0" fontId="32" fillId="0" borderId="0" xfId="0" applyFont="1" applyAlignment="1">
      <alignment horizontal="left" vertical="top" wrapText="1"/>
    </xf>
    <xf numFmtId="0" fontId="33" fillId="0" borderId="0" xfId="0" applyFont="1"/>
    <xf numFmtId="0" fontId="32" fillId="0" borderId="0" xfId="0" applyFont="1" applyAlignment="1">
      <alignment horizontal="left" vertical="center" wrapText="1"/>
    </xf>
    <xf numFmtId="0" fontId="32" fillId="0" borderId="0" xfId="0" applyFont="1" applyAlignment="1">
      <alignment horizontal="right" vertical="top" wrapText="1"/>
    </xf>
    <xf numFmtId="0" fontId="29" fillId="0" borderId="0" xfId="0" applyFont="1" applyAlignment="1" applyProtection="1">
      <alignment vertical="top" wrapText="1"/>
      <protection locked="0"/>
    </xf>
    <xf numFmtId="0" fontId="32" fillId="0" borderId="0" xfId="0" applyFont="1"/>
    <xf numFmtId="0" fontId="15" fillId="0" borderId="0" xfId="0" applyFont="1" applyAlignment="1">
      <alignment vertical="top"/>
    </xf>
    <xf numFmtId="0" fontId="23" fillId="0" borderId="0" xfId="0" applyFont="1"/>
    <xf numFmtId="1" fontId="34" fillId="0" borderId="0" xfId="0" applyNumberFormat="1" applyFont="1" applyAlignment="1">
      <alignment horizontal="right"/>
    </xf>
    <xf numFmtId="0" fontId="26" fillId="0" borderId="0" xfId="0" applyFont="1" applyProtection="1">
      <protection locked="0"/>
    </xf>
    <xf numFmtId="49" fontId="32" fillId="0" borderId="0" xfId="0" applyNumberFormat="1" applyFont="1" applyAlignment="1">
      <alignment horizontal="left" vertical="center" wrapText="1"/>
    </xf>
    <xf numFmtId="49" fontId="32" fillId="0" borderId="0" xfId="0" applyNumberFormat="1" applyFont="1" applyAlignment="1">
      <alignment horizontal="left" vertical="top" wrapText="1"/>
    </xf>
    <xf numFmtId="49" fontId="31" fillId="0" borderId="0" xfId="0" applyNumberFormat="1" applyFont="1" applyAlignment="1">
      <alignment horizontal="left" vertical="center" wrapText="1"/>
    </xf>
    <xf numFmtId="0" fontId="28" fillId="0" borderId="0" xfId="0" applyFont="1"/>
    <xf numFmtId="1" fontId="23" fillId="0" borderId="0" xfId="0" applyNumberFormat="1" applyFont="1" applyAlignment="1">
      <alignment horizontal="right"/>
    </xf>
    <xf numFmtId="0" fontId="32" fillId="0" borderId="0" xfId="0" applyFont="1" applyAlignment="1">
      <alignment vertical="top" wrapText="1"/>
    </xf>
    <xf numFmtId="49" fontId="15" fillId="0" borderId="0" xfId="0" applyNumberFormat="1" applyFont="1" applyProtection="1">
      <protection locked="0"/>
    </xf>
    <xf numFmtId="1" fontId="15" fillId="0" borderId="0" xfId="0" applyNumberFormat="1" applyFont="1" applyAlignment="1">
      <alignment horizontal="right"/>
    </xf>
    <xf numFmtId="1" fontId="15" fillId="0" borderId="0" xfId="0" applyNumberFormat="1" applyFont="1" applyAlignment="1" applyProtection="1">
      <alignment horizontal="right"/>
      <protection locked="0"/>
    </xf>
    <xf numFmtId="0" fontId="23" fillId="0" borderId="0" xfId="0" applyFont="1" applyAlignment="1" applyProtection="1">
      <alignment horizontal="right"/>
      <protection locked="0"/>
    </xf>
    <xf numFmtId="0" fontId="15" fillId="0" borderId="0" xfId="0" applyFont="1" applyAlignment="1">
      <alignment horizontal="left" vertical="center" wrapText="1"/>
    </xf>
    <xf numFmtId="0" fontId="15" fillId="0" borderId="0" xfId="0" applyFont="1" applyAlignment="1">
      <alignment horizontal="left" vertical="top" wrapText="1"/>
    </xf>
    <xf numFmtId="0" fontId="24" fillId="11" borderId="1" xfId="0" applyFont="1" applyFill="1" applyBorder="1" applyProtection="1">
      <protection locked="0"/>
    </xf>
    <xf numFmtId="0" fontId="24" fillId="11" borderId="1" xfId="0" applyFont="1" applyFill="1" applyBorder="1" applyAlignment="1">
      <alignment horizontal="justify" vertical="center" wrapText="1"/>
    </xf>
    <xf numFmtId="0" fontId="19" fillId="0" borderId="0" xfId="0" applyFont="1" applyAlignment="1">
      <alignment vertical="top" wrapText="1"/>
    </xf>
    <xf numFmtId="0" fontId="36" fillId="0" borderId="1" xfId="0" applyFont="1" applyBorder="1" applyAlignment="1">
      <alignment horizontal="left" vertical="top" wrapText="1"/>
    </xf>
    <xf numFmtId="0" fontId="37" fillId="11" borderId="1" xfId="0" applyFont="1" applyFill="1" applyBorder="1" applyAlignment="1" applyProtection="1">
      <alignment vertical="top" wrapText="1"/>
      <protection locked="0"/>
    </xf>
    <xf numFmtId="0" fontId="37" fillId="11" borderId="1" xfId="0" applyFont="1" applyFill="1" applyBorder="1" applyAlignment="1" applyProtection="1">
      <alignment horizontal="center" vertical="top" wrapText="1"/>
      <protection locked="0"/>
    </xf>
    <xf numFmtId="0" fontId="18" fillId="3" borderId="1" xfId="0" applyFont="1" applyFill="1" applyBorder="1" applyAlignment="1">
      <alignment horizontal="center" vertical="top"/>
    </xf>
    <xf numFmtId="0" fontId="18" fillId="0" borderId="0" xfId="0" applyFont="1" applyAlignment="1" applyProtection="1">
      <alignment vertical="top" wrapText="1"/>
      <protection locked="0"/>
    </xf>
    <xf numFmtId="0" fontId="18" fillId="0" borderId="0" xfId="0" applyFont="1" applyAlignment="1">
      <alignment vertical="top"/>
    </xf>
    <xf numFmtId="0" fontId="18" fillId="11" borderId="1" xfId="0" applyFont="1" applyFill="1" applyBorder="1" applyAlignment="1" applyProtection="1">
      <alignment vertical="top" wrapText="1"/>
      <protection locked="0"/>
    </xf>
    <xf numFmtId="0" fontId="18" fillId="11" borderId="1" xfId="0" applyFont="1" applyFill="1" applyBorder="1" applyAlignment="1" applyProtection="1">
      <alignment horizontal="center" vertical="top" wrapText="1"/>
      <protection locked="0"/>
    </xf>
    <xf numFmtId="0" fontId="18" fillId="11" borderId="1" xfId="0" applyFont="1" applyFill="1" applyBorder="1" applyAlignment="1" applyProtection="1">
      <alignment horizontal="left" vertical="top" wrapText="1"/>
      <protection locked="0"/>
    </xf>
    <xf numFmtId="49" fontId="18" fillId="0" borderId="1" xfId="0" applyNumberFormat="1" applyFont="1" applyBorder="1" applyAlignment="1" applyProtection="1">
      <alignment horizontal="left" vertical="top"/>
      <protection locked="0"/>
    </xf>
    <xf numFmtId="0" fontId="36" fillId="11" borderId="1" xfId="0" applyFont="1" applyFill="1" applyBorder="1" applyAlignment="1">
      <alignment horizontal="center" vertical="top" wrapText="1"/>
    </xf>
    <xf numFmtId="0" fontId="18" fillId="11" borderId="1" xfId="0" applyFont="1" applyFill="1" applyBorder="1" applyAlignment="1">
      <alignment horizontal="center" vertical="top"/>
    </xf>
    <xf numFmtId="0" fontId="18" fillId="0" borderId="1" xfId="0" applyFont="1" applyBorder="1" applyAlignment="1">
      <alignment horizontal="left" vertical="center" wrapText="1"/>
    </xf>
    <xf numFmtId="0" fontId="18" fillId="0" borderId="1" xfId="0" applyFont="1" applyBorder="1" applyAlignment="1">
      <alignment vertical="center" wrapText="1"/>
    </xf>
    <xf numFmtId="0" fontId="35" fillId="0" borderId="1" xfId="0" applyFont="1" applyBorder="1" applyAlignment="1">
      <alignment vertical="top" wrapText="1"/>
    </xf>
    <xf numFmtId="0" fontId="35" fillId="0" borderId="1" xfId="0" applyFont="1" applyBorder="1" applyAlignment="1">
      <alignment vertical="top"/>
    </xf>
    <xf numFmtId="0" fontId="18" fillId="0" borderId="0" xfId="0" applyFont="1"/>
    <xf numFmtId="0" fontId="38" fillId="0" borderId="0" xfId="0" applyFont="1" applyAlignment="1">
      <alignment horizontal="left" vertical="center"/>
    </xf>
    <xf numFmtId="0" fontId="18" fillId="0" borderId="0" xfId="0" applyFont="1" applyAlignment="1">
      <alignment wrapText="1"/>
    </xf>
    <xf numFmtId="0" fontId="18" fillId="0" borderId="0" xfId="0" applyFont="1" applyAlignment="1">
      <alignment horizontal="center" vertical="top"/>
    </xf>
    <xf numFmtId="0" fontId="38" fillId="0" borderId="0" xfId="0" applyFont="1" applyAlignment="1">
      <alignment horizontal="left" vertical="top" wrapText="1"/>
    </xf>
    <xf numFmtId="0" fontId="18" fillId="0" borderId="0" xfId="0" applyFont="1" applyProtection="1">
      <protection locked="0"/>
    </xf>
    <xf numFmtId="0" fontId="39" fillId="0" borderId="0" xfId="0" applyFont="1"/>
    <xf numFmtId="0" fontId="18" fillId="0" borderId="0" xfId="0" applyFont="1" applyAlignment="1" applyProtection="1">
      <alignment wrapText="1"/>
      <protection locked="0"/>
    </xf>
    <xf numFmtId="0" fontId="36"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18" fillId="0" borderId="1" xfId="0" applyFont="1" applyBorder="1" applyAlignment="1">
      <alignment horizontal="center"/>
    </xf>
    <xf numFmtId="0" fontId="18" fillId="0" borderId="0" xfId="0" applyFont="1" applyAlignment="1" applyProtection="1">
      <alignment vertical="top"/>
      <protection locked="0"/>
    </xf>
    <xf numFmtId="0" fontId="18" fillId="11" borderId="1" xfId="0" applyFont="1" applyFill="1" applyBorder="1" applyAlignment="1" applyProtection="1">
      <alignment horizontal="center" vertical="top"/>
      <protection locked="0"/>
    </xf>
    <xf numFmtId="0" fontId="18" fillId="0" borderId="1" xfId="0" applyFont="1" applyBorder="1"/>
    <xf numFmtId="0" fontId="18" fillId="0" borderId="1" xfId="0" applyFont="1" applyBorder="1" applyAlignment="1">
      <alignment vertical="top" wrapText="1"/>
    </xf>
    <xf numFmtId="0" fontId="18" fillId="0" borderId="1" xfId="0" applyFont="1" applyBorder="1" applyAlignment="1">
      <alignment vertical="top"/>
    </xf>
    <xf numFmtId="1" fontId="18" fillId="3" borderId="1" xfId="0" applyNumberFormat="1" applyFont="1" applyFill="1" applyBorder="1" applyAlignment="1">
      <alignment vertical="top"/>
    </xf>
    <xf numFmtId="0" fontId="18" fillId="3" borderId="1" xfId="0" applyFont="1" applyFill="1" applyBorder="1" applyAlignment="1">
      <alignment vertical="top"/>
    </xf>
    <xf numFmtId="0" fontId="18" fillId="0" borderId="1" xfId="0" applyFont="1" applyBorder="1" applyAlignment="1">
      <alignment wrapText="1"/>
    </xf>
    <xf numFmtId="0" fontId="40" fillId="0" borderId="0" xfId="0" applyFont="1" applyAlignment="1">
      <alignment vertical="top" wrapText="1"/>
    </xf>
    <xf numFmtId="0" fontId="37" fillId="2" borderId="1" xfId="0" applyFont="1" applyFill="1" applyBorder="1" applyAlignment="1">
      <alignment vertical="top" wrapText="1"/>
    </xf>
    <xf numFmtId="0" fontId="37" fillId="0" borderId="0" xfId="0" applyFont="1" applyAlignment="1" applyProtection="1">
      <alignment vertical="top" wrapText="1"/>
      <protection locked="0"/>
    </xf>
    <xf numFmtId="0" fontId="40" fillId="0" borderId="0" xfId="0" applyFont="1" applyAlignment="1">
      <alignment horizontal="center" vertical="center" wrapText="1"/>
    </xf>
    <xf numFmtId="0" fontId="41" fillId="0" borderId="0" xfId="0" applyFont="1" applyAlignment="1">
      <alignment horizontal="left" vertical="center"/>
    </xf>
    <xf numFmtId="0" fontId="42" fillId="0" borderId="0" xfId="0" applyFont="1" applyAlignment="1">
      <alignment vertical="top"/>
    </xf>
    <xf numFmtId="0" fontId="43" fillId="2" borderId="1" xfId="0" applyFont="1" applyFill="1" applyBorder="1" applyAlignment="1">
      <alignment horizontal="center" vertical="center"/>
    </xf>
    <xf numFmtId="0" fontId="18" fillId="2" borderId="1" xfId="0" applyFont="1" applyFill="1" applyBorder="1" applyAlignment="1" applyProtection="1">
      <alignment horizontal="center" vertical="center"/>
      <protection locked="0"/>
    </xf>
    <xf numFmtId="0" fontId="18" fillId="2"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0" borderId="0" xfId="0" applyFont="1" applyAlignment="1" applyProtection="1">
      <alignment vertical="center"/>
      <protection locked="0"/>
    </xf>
    <xf numFmtId="0" fontId="39" fillId="0" borderId="1" xfId="0" applyFont="1" applyBorder="1" applyAlignment="1">
      <alignmen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18" fillId="0" borderId="0" xfId="0" applyFont="1" applyAlignment="1">
      <alignment vertical="center"/>
    </xf>
    <xf numFmtId="0" fontId="18" fillId="0" borderId="1" xfId="0" applyFont="1" applyBorder="1" applyAlignment="1">
      <alignment horizontal="left" wrapText="1"/>
    </xf>
    <xf numFmtId="0" fontId="18" fillId="11" borderId="1" xfId="0" applyFont="1" applyFill="1" applyBorder="1" applyAlignment="1">
      <alignment vertical="top"/>
    </xf>
    <xf numFmtId="1" fontId="18" fillId="2" borderId="1" xfId="0" applyNumberFormat="1" applyFont="1" applyFill="1" applyBorder="1" applyAlignment="1">
      <alignment vertical="top"/>
    </xf>
    <xf numFmtId="0" fontId="18" fillId="2" borderId="1" xfId="0" applyFont="1" applyFill="1" applyBorder="1" applyAlignment="1">
      <alignment vertical="top"/>
    </xf>
    <xf numFmtId="0" fontId="37" fillId="0" borderId="1" xfId="0" applyFont="1" applyBorder="1" applyAlignment="1">
      <alignment vertical="top" wrapText="1"/>
    </xf>
    <xf numFmtId="0" fontId="37" fillId="4" borderId="1" xfId="0" applyFont="1" applyFill="1" applyBorder="1" applyAlignment="1">
      <alignment horizontal="center" vertical="top" wrapText="1"/>
    </xf>
    <xf numFmtId="0" fontId="45" fillId="0" borderId="1" xfId="0" applyFont="1" applyBorder="1" applyAlignment="1">
      <alignment vertical="top" wrapText="1"/>
    </xf>
    <xf numFmtId="0" fontId="44" fillId="0" borderId="1" xfId="0" applyFont="1" applyBorder="1" applyAlignment="1">
      <alignment horizontal="left" vertical="top" wrapText="1"/>
    </xf>
    <xf numFmtId="0" fontId="46" fillId="0" borderId="1" xfId="0" applyFont="1" applyBorder="1" applyAlignment="1">
      <alignment horizontal="left" vertical="top" wrapText="1"/>
    </xf>
    <xf numFmtId="0" fontId="19" fillId="0" borderId="1" xfId="0" applyFont="1" applyBorder="1" applyAlignment="1">
      <alignment horizontal="left" vertical="top" wrapText="1"/>
    </xf>
    <xf numFmtId="0" fontId="40" fillId="0" borderId="0" xfId="0" applyFont="1" applyAlignment="1">
      <alignment horizontal="center" vertical="top" wrapText="1"/>
    </xf>
    <xf numFmtId="0" fontId="43" fillId="0" borderId="0" xfId="0" applyFont="1" applyAlignment="1">
      <alignment vertical="top" wrapText="1"/>
    </xf>
    <xf numFmtId="0" fontId="37" fillId="5" borderId="1" xfId="0" applyFont="1" applyFill="1" applyBorder="1" applyAlignment="1">
      <alignment horizontal="center" vertical="top" wrapText="1"/>
    </xf>
    <xf numFmtId="0" fontId="48" fillId="0" borderId="0" xfId="0" applyFont="1" applyAlignment="1">
      <alignment horizontal="left" vertical="center"/>
    </xf>
    <xf numFmtId="0" fontId="49" fillId="0" borderId="0" xfId="0" applyFont="1" applyAlignment="1">
      <alignment horizontal="left" vertical="top"/>
    </xf>
    <xf numFmtId="0" fontId="18" fillId="0" borderId="1" xfId="0" applyFont="1" applyBorder="1" applyAlignment="1">
      <alignment horizontal="center" vertical="top"/>
    </xf>
    <xf numFmtId="1" fontId="18" fillId="5" borderId="1" xfId="0" applyNumberFormat="1" applyFont="1" applyFill="1" applyBorder="1" applyAlignment="1">
      <alignment vertical="top"/>
    </xf>
    <xf numFmtId="0" fontId="18" fillId="5" borderId="1" xfId="0" applyFont="1" applyFill="1" applyBorder="1" applyAlignment="1">
      <alignment vertical="top"/>
    </xf>
    <xf numFmtId="0" fontId="40" fillId="0" borderId="0" xfId="0" applyFont="1" applyAlignment="1">
      <alignment horizontal="left" vertical="top" wrapText="1"/>
    </xf>
    <xf numFmtId="0" fontId="19" fillId="11" borderId="1" xfId="0" applyFont="1" applyFill="1" applyBorder="1" applyAlignment="1">
      <alignment horizontal="center" vertical="center" wrapText="1"/>
    </xf>
    <xf numFmtId="0" fontId="18" fillId="12" borderId="1" xfId="0" applyFont="1" applyFill="1" applyBorder="1" applyAlignment="1">
      <alignment horizontal="center" vertical="center" wrapText="1"/>
    </xf>
    <xf numFmtId="0" fontId="18" fillId="12" borderId="1" xfId="0" applyFont="1" applyFill="1" applyBorder="1" applyAlignment="1" applyProtection="1">
      <alignment horizontal="center" vertical="center" wrapText="1"/>
      <protection locked="0"/>
    </xf>
    <xf numFmtId="0" fontId="51" fillId="0" borderId="1" xfId="0" applyFont="1" applyBorder="1" applyAlignment="1">
      <alignment horizontal="left" vertical="top" wrapText="1"/>
    </xf>
    <xf numFmtId="0" fontId="52" fillId="0" borderId="1" xfId="0" applyFont="1" applyBorder="1" applyAlignment="1">
      <alignment horizontal="left" vertical="top" wrapText="1"/>
    </xf>
    <xf numFmtId="0" fontId="18" fillId="12" borderId="1" xfId="0" applyFont="1" applyFill="1" applyBorder="1" applyAlignment="1">
      <alignment horizontal="left" vertical="center" wrapText="1"/>
    </xf>
    <xf numFmtId="0" fontId="46" fillId="0" borderId="1" xfId="0" applyFont="1" applyBorder="1" applyAlignment="1" applyProtection="1">
      <alignment horizontal="justify" vertical="center" wrapText="1"/>
      <protection locked="0"/>
    </xf>
    <xf numFmtId="0" fontId="18" fillId="0" borderId="0" xfId="0" applyFont="1" applyAlignment="1">
      <alignment horizontal="left" vertical="center" wrapText="1"/>
    </xf>
    <xf numFmtId="0" fontId="18" fillId="12" borderId="1" xfId="0" applyFont="1" applyFill="1" applyBorder="1" applyAlignment="1">
      <alignment horizontal="center" vertical="center"/>
    </xf>
    <xf numFmtId="0" fontId="41" fillId="0" borderId="0" xfId="0" applyFont="1" applyAlignment="1">
      <alignment horizontal="left" vertical="top"/>
    </xf>
    <xf numFmtId="49" fontId="17" fillId="0" borderId="0" xfId="0" applyNumberFormat="1" applyFont="1" applyAlignment="1" applyProtection="1">
      <alignment horizontal="left" vertical="top"/>
      <protection locked="0"/>
    </xf>
    <xf numFmtId="0" fontId="53" fillId="0" borderId="0" xfId="0" applyFont="1" applyAlignment="1">
      <alignment vertical="top" wrapText="1"/>
    </xf>
    <xf numFmtId="0" fontId="18" fillId="12" borderId="1" xfId="0" applyFont="1" applyFill="1" applyBorder="1" applyAlignment="1" applyProtection="1">
      <alignment horizontal="center" vertical="center"/>
      <protection locked="0"/>
    </xf>
    <xf numFmtId="0" fontId="52" fillId="0" borderId="0" xfId="0" applyFont="1" applyAlignment="1">
      <alignment horizontal="left" vertical="top"/>
    </xf>
    <xf numFmtId="49" fontId="51" fillId="0" borderId="0" xfId="0" applyNumberFormat="1" applyFont="1" applyAlignment="1" applyProtection="1">
      <alignment horizontal="left" vertical="top"/>
      <protection locked="0"/>
    </xf>
    <xf numFmtId="0" fontId="52" fillId="0" borderId="1" xfId="0" applyFont="1" applyBorder="1" applyAlignment="1" applyProtection="1">
      <alignment horizontal="left" vertical="top" wrapText="1"/>
      <protection locked="0"/>
    </xf>
    <xf numFmtId="0" fontId="17" fillId="0" borderId="0" xfId="0" applyFont="1"/>
    <xf numFmtId="0" fontId="54" fillId="0" borderId="1" xfId="0" applyFont="1" applyBorder="1" applyAlignment="1">
      <alignment horizontal="right" vertical="top" wrapText="1"/>
    </xf>
    <xf numFmtId="0" fontId="46" fillId="0" borderId="1" xfId="0" applyFont="1" applyBorder="1" applyProtection="1">
      <protection locked="0"/>
    </xf>
    <xf numFmtId="0" fontId="55" fillId="0" borderId="1" xfId="0" applyFont="1" applyBorder="1" applyAlignment="1" applyProtection="1">
      <alignment horizontal="justify" vertical="center" wrapText="1"/>
      <protection locked="0"/>
    </xf>
    <xf numFmtId="0" fontId="54" fillId="0" borderId="0" xfId="0" applyFont="1" applyAlignment="1">
      <alignment horizontal="right" vertical="top" wrapText="1"/>
    </xf>
    <xf numFmtId="0" fontId="55" fillId="0" borderId="0" xfId="0" applyFont="1" applyAlignment="1" applyProtection="1">
      <alignment horizontal="justify" vertical="center" wrapText="1"/>
      <protection locked="0"/>
    </xf>
    <xf numFmtId="0" fontId="46" fillId="0" borderId="0" xfId="0" applyFont="1" applyProtection="1">
      <protection locked="0"/>
    </xf>
    <xf numFmtId="49" fontId="17" fillId="0" borderId="0" xfId="0" applyNumberFormat="1" applyFont="1" applyAlignment="1">
      <alignment horizontal="left" vertical="top"/>
    </xf>
    <xf numFmtId="0" fontId="18" fillId="0" borderId="0" xfId="0" applyFont="1" applyAlignment="1">
      <alignment horizontal="center"/>
    </xf>
    <xf numFmtId="0" fontId="43" fillId="0" borderId="0" xfId="0" applyFont="1" applyAlignment="1" applyProtection="1">
      <alignment vertical="top" wrapText="1"/>
      <protection locked="0"/>
    </xf>
    <xf numFmtId="0" fontId="37" fillId="0" borderId="1" xfId="0" applyFont="1" applyBorder="1" applyAlignment="1" applyProtection="1">
      <alignment vertical="top" wrapText="1"/>
      <protection locked="0"/>
    </xf>
    <xf numFmtId="0" fontId="37" fillId="6" borderId="1" xfId="0" applyFont="1" applyFill="1" applyBorder="1" applyAlignment="1">
      <alignment horizontal="center" vertical="top" wrapText="1"/>
    </xf>
    <xf numFmtId="0" fontId="36" fillId="0" borderId="1" xfId="0" applyFont="1" applyBorder="1" applyAlignment="1" applyProtection="1">
      <alignment horizontal="left" vertical="top" wrapText="1"/>
      <protection locked="0"/>
    </xf>
    <xf numFmtId="0" fontId="45" fillId="0" borderId="1" xfId="0" applyFont="1" applyBorder="1" applyAlignment="1" applyProtection="1">
      <alignment vertical="top" wrapText="1"/>
      <protection locked="0"/>
    </xf>
    <xf numFmtId="0" fontId="19" fillId="0" borderId="1" xfId="0" applyFont="1" applyBorder="1" applyAlignment="1" applyProtection="1">
      <alignment vertical="top" wrapText="1"/>
      <protection locked="0"/>
    </xf>
    <xf numFmtId="0" fontId="39" fillId="0" borderId="1" xfId="0" applyFont="1" applyBorder="1" applyAlignment="1" applyProtection="1">
      <alignment horizontal="left" vertical="top" wrapText="1"/>
      <protection locked="0"/>
    </xf>
    <xf numFmtId="0" fontId="43" fillId="0" borderId="1" xfId="0" applyFont="1" applyBorder="1" applyAlignment="1" applyProtection="1">
      <alignment vertical="top" wrapText="1"/>
      <protection locked="0"/>
    </xf>
    <xf numFmtId="0" fontId="44" fillId="0" borderId="1" xfId="0" applyFont="1" applyBorder="1" applyAlignment="1" applyProtection="1">
      <alignment horizontal="left" vertical="top" wrapText="1"/>
      <protection locked="0"/>
    </xf>
    <xf numFmtId="0" fontId="57" fillId="0" borderId="0" xfId="0" applyFont="1" applyAlignment="1" applyProtection="1">
      <alignment horizontal="left" vertical="center"/>
      <protection locked="0"/>
    </xf>
    <xf numFmtId="0" fontId="18" fillId="0" borderId="0" xfId="0" applyFont="1" applyAlignment="1" applyProtection="1">
      <alignment horizontal="center" vertical="top"/>
      <protection locked="0"/>
    </xf>
    <xf numFmtId="0" fontId="58" fillId="0" borderId="0" xfId="0" applyFont="1" applyAlignment="1" applyProtection="1">
      <alignment horizontal="left" vertical="top"/>
      <protection locked="0"/>
    </xf>
    <xf numFmtId="0" fontId="39" fillId="0" borderId="0" xfId="0" applyFont="1" applyProtection="1">
      <protection locked="0"/>
    </xf>
    <xf numFmtId="0" fontId="18" fillId="6" borderId="1" xfId="0" applyFont="1" applyFill="1" applyBorder="1" applyAlignment="1" applyProtection="1">
      <alignment horizontal="center" vertical="center" wrapText="1"/>
      <protection locked="0"/>
    </xf>
    <xf numFmtId="0" fontId="18" fillId="6" borderId="1" xfId="0" applyFont="1" applyFill="1" applyBorder="1" applyAlignment="1" applyProtection="1">
      <alignment horizontal="center" vertical="center"/>
      <protection locked="0"/>
    </xf>
    <xf numFmtId="0" fontId="18" fillId="0" borderId="1" xfId="0" applyFont="1" applyBorder="1" applyAlignment="1" applyProtection="1">
      <alignment horizontal="center"/>
      <protection locked="0"/>
    </xf>
    <xf numFmtId="1" fontId="18" fillId="6" borderId="1" xfId="0" applyNumberFormat="1" applyFont="1" applyFill="1" applyBorder="1" applyAlignment="1">
      <alignment vertical="top"/>
    </xf>
    <xf numFmtId="0" fontId="18" fillId="6" borderId="1" xfId="0" applyFont="1" applyFill="1" applyBorder="1" applyAlignment="1">
      <alignment vertical="top"/>
    </xf>
    <xf numFmtId="0" fontId="18" fillId="7" borderId="1" xfId="0" applyFont="1" applyFill="1" applyBorder="1" applyAlignment="1">
      <alignment horizontal="center" vertical="center"/>
    </xf>
    <xf numFmtId="0" fontId="18" fillId="7" borderId="1" xfId="0" applyFont="1" applyFill="1" applyBorder="1" applyAlignment="1">
      <alignment horizontal="center" vertical="center" wrapText="1"/>
    </xf>
    <xf numFmtId="0" fontId="37" fillId="7" borderId="1" xfId="0" applyFont="1" applyFill="1" applyBorder="1" applyAlignment="1">
      <alignment horizontal="center" vertical="top" wrapText="1"/>
    </xf>
    <xf numFmtId="0" fontId="40" fillId="0" borderId="1" xfId="0" applyFont="1" applyBorder="1" applyAlignment="1">
      <alignment horizontal="center" vertical="center" wrapText="1"/>
    </xf>
    <xf numFmtId="1" fontId="35" fillId="7" borderId="1" xfId="0" applyNumberFormat="1" applyFont="1" applyFill="1" applyBorder="1" applyAlignment="1">
      <alignment vertical="top"/>
    </xf>
    <xf numFmtId="0" fontId="35" fillId="7" borderId="1" xfId="0" applyFont="1" applyFill="1" applyBorder="1" applyAlignment="1">
      <alignment vertical="top"/>
    </xf>
    <xf numFmtId="0" fontId="37" fillId="8" borderId="1" xfId="0" applyFont="1" applyFill="1" applyBorder="1" applyAlignment="1">
      <alignment horizontal="center" vertical="top" wrapText="1"/>
    </xf>
    <xf numFmtId="0" fontId="37" fillId="15" borderId="1" xfId="0" applyFont="1" applyFill="1" applyBorder="1" applyAlignment="1">
      <alignment horizontal="center" vertical="top" wrapText="1"/>
    </xf>
    <xf numFmtId="0" fontId="18" fillId="8" borderId="1" xfId="0" applyFont="1" applyFill="1" applyBorder="1" applyAlignment="1">
      <alignment horizontal="center" vertical="center" wrapText="1"/>
    </xf>
    <xf numFmtId="0" fontId="18" fillId="8" borderId="1" xfId="0" applyFont="1" applyFill="1" applyBorder="1" applyAlignment="1">
      <alignment horizontal="center" vertical="center"/>
    </xf>
    <xf numFmtId="1" fontId="18" fillId="15" borderId="1" xfId="0" applyNumberFormat="1" applyFont="1" applyFill="1" applyBorder="1" applyAlignment="1">
      <alignment vertical="top"/>
    </xf>
    <xf numFmtId="0" fontId="18" fillId="15" borderId="1" xfId="0" applyFont="1" applyFill="1" applyBorder="1" applyAlignment="1">
      <alignment vertical="top"/>
    </xf>
    <xf numFmtId="0" fontId="18" fillId="0" borderId="0" xfId="0" applyFont="1" applyAlignment="1">
      <alignment horizontal="center" vertical="top" wrapText="1"/>
    </xf>
    <xf numFmtId="0" fontId="36" fillId="9" borderId="1" xfId="0" applyFont="1" applyFill="1" applyBorder="1" applyAlignment="1">
      <alignment horizontal="center" vertical="center"/>
    </xf>
    <xf numFmtId="0" fontId="18" fillId="9" borderId="1" xfId="0" applyFont="1" applyFill="1" applyBorder="1" applyAlignment="1" applyProtection="1">
      <alignment horizontal="center" vertical="center"/>
      <protection locked="0"/>
    </xf>
    <xf numFmtId="0" fontId="18" fillId="9"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37" fillId="9" borderId="1" xfId="0" applyFont="1" applyFill="1" applyBorder="1" applyAlignment="1">
      <alignment horizontal="center" vertical="top" wrapText="1"/>
    </xf>
    <xf numFmtId="1" fontId="18" fillId="9" borderId="1" xfId="0" applyNumberFormat="1" applyFont="1" applyFill="1" applyBorder="1" applyAlignment="1">
      <alignment vertical="top"/>
    </xf>
    <xf numFmtId="0" fontId="18" fillId="9" borderId="1" xfId="0" applyFont="1" applyFill="1" applyBorder="1" applyAlignment="1">
      <alignment vertical="top"/>
    </xf>
    <xf numFmtId="0" fontId="43" fillId="0" borderId="1" xfId="0" applyFont="1" applyBorder="1" applyAlignment="1">
      <alignment horizontal="left" vertical="top" wrapText="1"/>
    </xf>
    <xf numFmtId="0" fontId="47" fillId="0" borderId="1" xfId="0" applyFont="1" applyBorder="1" applyAlignment="1">
      <alignment vertical="top" wrapText="1"/>
    </xf>
    <xf numFmtId="0" fontId="45" fillId="0" borderId="1" xfId="0" applyFont="1" applyBorder="1" applyAlignment="1">
      <alignment horizontal="left" vertical="top" wrapText="1"/>
    </xf>
    <xf numFmtId="0" fontId="37" fillId="0" borderId="1" xfId="0" applyFont="1" applyBorder="1" applyAlignment="1">
      <alignment horizontal="left" vertical="top" wrapText="1"/>
    </xf>
    <xf numFmtId="0" fontId="36" fillId="10" borderId="1" xfId="0" applyFont="1" applyFill="1" applyBorder="1" applyAlignment="1">
      <alignment horizontal="center" vertical="center"/>
    </xf>
    <xf numFmtId="0" fontId="18" fillId="10" borderId="1" xfId="0" applyFont="1" applyFill="1" applyBorder="1" applyAlignment="1" applyProtection="1">
      <alignment horizontal="center" vertical="center"/>
      <protection locked="0"/>
    </xf>
    <xf numFmtId="0" fontId="18" fillId="10" borderId="1" xfId="0" applyFont="1" applyFill="1" applyBorder="1" applyAlignment="1">
      <alignment horizontal="center" vertical="center" wrapText="1"/>
    </xf>
    <xf numFmtId="0" fontId="18" fillId="10" borderId="1" xfId="0" applyFont="1" applyFill="1" applyBorder="1" applyAlignment="1">
      <alignment horizontal="center" vertical="center"/>
    </xf>
    <xf numFmtId="0" fontId="18" fillId="0" borderId="1" xfId="0" applyFont="1" applyBorder="1" applyAlignment="1">
      <alignment horizontal="center" wrapText="1"/>
    </xf>
    <xf numFmtId="0" fontId="18" fillId="0" borderId="1" xfId="0" applyFont="1" applyBorder="1" applyProtection="1">
      <protection locked="0"/>
    </xf>
    <xf numFmtId="0" fontId="18" fillId="0" borderId="1" xfId="0" applyFont="1" applyBorder="1" applyAlignment="1" applyProtection="1">
      <alignment wrapText="1"/>
      <protection locked="0"/>
    </xf>
    <xf numFmtId="1" fontId="18" fillId="10" borderId="1" xfId="0" applyNumberFormat="1" applyFont="1" applyFill="1" applyBorder="1" applyAlignment="1">
      <alignment vertical="top"/>
    </xf>
    <xf numFmtId="0" fontId="18" fillId="10" borderId="1" xfId="0" applyFont="1" applyFill="1" applyBorder="1" applyAlignment="1">
      <alignment vertical="top"/>
    </xf>
    <xf numFmtId="0" fontId="38" fillId="0" borderId="0" xfId="0" applyFont="1" applyAlignment="1">
      <alignment horizontal="left" vertical="top"/>
    </xf>
    <xf numFmtId="0" fontId="18" fillId="4" borderId="1" xfId="0" applyFont="1" applyFill="1" applyBorder="1" applyAlignment="1">
      <alignment horizontal="center" vertical="center" wrapText="1"/>
    </xf>
    <xf numFmtId="0" fontId="18" fillId="4" borderId="1" xfId="0" applyFont="1" applyFill="1" applyBorder="1" applyAlignment="1">
      <alignment horizontal="center" vertical="center"/>
    </xf>
    <xf numFmtId="0" fontId="18" fillId="0" borderId="1" xfId="0" applyFont="1" applyBorder="1" applyAlignment="1">
      <alignment horizontal="left" vertical="top"/>
    </xf>
    <xf numFmtId="1" fontId="18" fillId="4" borderId="1" xfId="0" applyNumberFormat="1" applyFont="1" applyFill="1" applyBorder="1" applyAlignment="1">
      <alignment vertical="top"/>
    </xf>
    <xf numFmtId="0" fontId="18" fillId="4" borderId="1" xfId="0" applyFont="1" applyFill="1" applyBorder="1" applyAlignment="1">
      <alignment vertical="top"/>
    </xf>
    <xf numFmtId="0" fontId="18" fillId="0" borderId="1" xfId="0" applyFont="1" applyBorder="1" applyAlignment="1">
      <alignment horizontal="left" vertical="top" wrapText="1"/>
    </xf>
    <xf numFmtId="0" fontId="39" fillId="0" borderId="1" xfId="0" applyFont="1" applyBorder="1"/>
    <xf numFmtId="0" fontId="39" fillId="4" borderId="1" xfId="0" applyFont="1" applyFill="1" applyBorder="1" applyAlignment="1">
      <alignment vertical="center"/>
    </xf>
    <xf numFmtId="0" fontId="18" fillId="4" borderId="1" xfId="0" applyFont="1" applyFill="1" applyBorder="1" applyAlignment="1" applyProtection="1">
      <alignment horizontal="center" vertical="center"/>
      <protection locked="0"/>
    </xf>
    <xf numFmtId="0" fontId="36" fillId="6" borderId="1" xfId="0" applyFont="1" applyFill="1" applyBorder="1" applyAlignment="1" applyProtection="1">
      <alignment vertical="center"/>
      <protection locked="0"/>
    </xf>
    <xf numFmtId="0" fontId="39" fillId="0" borderId="1" xfId="0" applyFont="1" applyBorder="1" applyProtection="1">
      <protection locked="0"/>
    </xf>
    <xf numFmtId="0" fontId="18" fillId="0" borderId="1" xfId="0" applyFont="1" applyBorder="1" applyAlignment="1" applyProtection="1">
      <alignment horizontal="center" vertical="top"/>
      <protection locked="0"/>
    </xf>
    <xf numFmtId="0" fontId="36" fillId="7" borderId="1" xfId="0" applyFont="1" applyFill="1" applyBorder="1" applyAlignment="1">
      <alignment horizontal="center" vertical="center"/>
    </xf>
    <xf numFmtId="0" fontId="18" fillId="7" borderId="1" xfId="0" applyFont="1" applyFill="1" applyBorder="1" applyAlignment="1" applyProtection="1">
      <alignment horizontal="center" vertical="center"/>
      <protection locked="0"/>
    </xf>
    <xf numFmtId="0" fontId="17" fillId="0" borderId="1" xfId="0" applyFont="1" applyBorder="1" applyAlignment="1">
      <alignment horizontal="justify" vertical="top" wrapText="1"/>
    </xf>
    <xf numFmtId="0" fontId="36" fillId="8" borderId="1" xfId="0" applyFont="1" applyFill="1" applyBorder="1" applyAlignment="1">
      <alignment horizontal="center" vertical="center"/>
    </xf>
    <xf numFmtId="0" fontId="18" fillId="8" borderId="1" xfId="0" applyFont="1" applyFill="1" applyBorder="1" applyAlignment="1" applyProtection="1">
      <alignment horizontal="center" vertical="center"/>
      <protection locked="0"/>
    </xf>
    <xf numFmtId="0" fontId="18" fillId="0" borderId="1" xfId="0" applyFont="1" applyBorder="1" applyAlignment="1">
      <alignment horizontal="center" vertical="top" wrapText="1"/>
    </xf>
    <xf numFmtId="0" fontId="18" fillId="0" borderId="1" xfId="0" applyFont="1" applyBorder="1" applyAlignment="1" applyProtection="1">
      <alignment vertical="top" wrapText="1"/>
      <protection locked="0"/>
    </xf>
    <xf numFmtId="0" fontId="59" fillId="0" borderId="1" xfId="0" applyFont="1" applyBorder="1" applyAlignment="1">
      <alignment horizontal="left" vertical="top" wrapText="1"/>
    </xf>
    <xf numFmtId="0" fontId="18" fillId="0" borderId="1" xfId="0" applyFont="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18" fillId="0" borderId="1" xfId="0" applyFont="1" applyBorder="1" applyAlignment="1" applyProtection="1">
      <alignment horizontal="center" wrapText="1"/>
      <protection locked="0"/>
    </xf>
    <xf numFmtId="0" fontId="60" fillId="0" borderId="1" xfId="0" applyFont="1" applyBorder="1" applyAlignment="1">
      <alignment horizontal="left" vertical="top" wrapText="1"/>
    </xf>
    <xf numFmtId="0" fontId="60" fillId="0" borderId="1" xfId="0" applyFont="1" applyBorder="1" applyAlignment="1">
      <alignment vertical="top" wrapText="1"/>
    </xf>
    <xf numFmtId="0" fontId="60" fillId="11" borderId="1" xfId="0" applyFont="1" applyFill="1" applyBorder="1" applyAlignment="1" applyProtection="1">
      <alignment vertical="top" wrapText="1"/>
      <protection locked="0"/>
    </xf>
    <xf numFmtId="0" fontId="60" fillId="11" borderId="1" xfId="0" applyFont="1" applyFill="1" applyBorder="1" applyAlignment="1" applyProtection="1">
      <alignment horizontal="center" vertical="top" wrapText="1"/>
      <protection locked="0"/>
    </xf>
    <xf numFmtId="0" fontId="60" fillId="4" borderId="1" xfId="0" applyFont="1" applyFill="1" applyBorder="1" applyAlignment="1">
      <alignment horizontal="center" vertical="top" wrapText="1"/>
    </xf>
    <xf numFmtId="0" fontId="59" fillId="0" borderId="1" xfId="0" applyFont="1" applyBorder="1" applyAlignment="1">
      <alignment vertical="top" wrapText="1"/>
    </xf>
    <xf numFmtId="0" fontId="60" fillId="0" borderId="1" xfId="0" applyFont="1" applyBorder="1" applyAlignment="1" applyProtection="1">
      <alignment horizontal="left" vertical="top" wrapText="1"/>
      <protection locked="0"/>
    </xf>
    <xf numFmtId="0" fontId="59" fillId="0" borderId="1" xfId="0" applyFont="1" applyBorder="1" applyAlignment="1">
      <alignment horizontal="justify" vertical="top" wrapText="1"/>
    </xf>
    <xf numFmtId="0" fontId="15" fillId="0" borderId="0" xfId="0" applyFont="1" applyAlignment="1">
      <alignment horizontal="justify" vertical="top"/>
    </xf>
    <xf numFmtId="0" fontId="15" fillId="0" borderId="0" xfId="0" applyFont="1" applyAlignment="1">
      <alignment horizontal="left" vertical="center"/>
    </xf>
    <xf numFmtId="0" fontId="27" fillId="0" borderId="0" xfId="0" applyFont="1" applyAlignment="1">
      <alignment horizontal="justify" vertical="top"/>
    </xf>
    <xf numFmtId="0" fontId="39" fillId="5" borderId="1" xfId="0" applyFont="1" applyFill="1" applyBorder="1" applyAlignment="1">
      <alignment vertical="center"/>
    </xf>
    <xf numFmtId="0" fontId="18" fillId="5" borderId="1" xfId="0" applyFont="1" applyFill="1" applyBorder="1" applyAlignment="1" applyProtection="1">
      <alignment horizontal="center" vertical="center"/>
      <protection locked="0"/>
    </xf>
    <xf numFmtId="0" fontId="18" fillId="5" borderId="1" xfId="0" applyFont="1" applyFill="1" applyBorder="1" applyAlignment="1">
      <alignment horizontal="center" vertical="center"/>
    </xf>
    <xf numFmtId="0" fontId="18" fillId="5" borderId="1" xfId="0" applyFont="1" applyFill="1" applyBorder="1" applyAlignment="1">
      <alignment horizontal="center" vertical="center" wrapText="1"/>
    </xf>
    <xf numFmtId="0" fontId="18" fillId="0" borderId="0" xfId="0" applyFont="1" applyAlignment="1">
      <alignment vertical="top" wrapText="1"/>
    </xf>
    <xf numFmtId="0" fontId="18" fillId="11" borderId="1" xfId="0" applyFont="1" applyFill="1" applyBorder="1" applyAlignment="1">
      <alignment vertical="top" wrapText="1"/>
    </xf>
    <xf numFmtId="0" fontId="36" fillId="11" borderId="1" xfId="0" applyFont="1" applyFill="1" applyBorder="1" applyAlignment="1">
      <alignment vertical="top" wrapText="1"/>
    </xf>
    <xf numFmtId="0" fontId="18" fillId="0" borderId="1" xfId="0" applyFont="1" applyBorder="1" applyAlignment="1" applyProtection="1">
      <alignment horizontal="center" vertical="top" wrapText="1"/>
      <protection locked="0"/>
    </xf>
    <xf numFmtId="0" fontId="40" fillId="11" borderId="1" xfId="0" applyFont="1" applyFill="1" applyBorder="1" applyAlignment="1">
      <alignment horizontal="center" vertical="top" wrapText="1"/>
    </xf>
    <xf numFmtId="1" fontId="18" fillId="17" borderId="1" xfId="0" applyNumberFormat="1" applyFont="1" applyFill="1" applyBorder="1" applyAlignment="1">
      <alignment vertical="top"/>
    </xf>
    <xf numFmtId="0" fontId="18" fillId="0" borderId="1" xfId="0" applyFont="1" applyBorder="1" applyAlignment="1">
      <alignment horizontal="right" vertical="top"/>
    </xf>
    <xf numFmtId="0" fontId="37" fillId="10" borderId="1" xfId="0" applyFont="1" applyFill="1" applyBorder="1" applyAlignment="1">
      <alignment horizontal="center" vertical="top" wrapText="1"/>
    </xf>
    <xf numFmtId="0" fontId="61" fillId="0" borderId="0" xfId="0" applyFont="1" applyAlignment="1" applyProtection="1">
      <alignment horizontal="left" vertical="top"/>
      <protection locked="0"/>
    </xf>
    <xf numFmtId="49" fontId="36" fillId="0" borderId="1" xfId="0" applyNumberFormat="1" applyFont="1" applyBorder="1" applyAlignment="1" applyProtection="1">
      <alignment horizontal="left" vertical="top" wrapText="1"/>
      <protection locked="0"/>
    </xf>
    <xf numFmtId="49" fontId="36" fillId="0" borderId="1" xfId="0" applyNumberFormat="1" applyFont="1" applyBorder="1" applyAlignment="1">
      <alignment horizontal="left" vertical="top"/>
    </xf>
    <xf numFmtId="49" fontId="36" fillId="0" borderId="1" xfId="0" applyNumberFormat="1" applyFont="1" applyBorder="1" applyAlignment="1">
      <alignment horizontal="left" vertical="top" wrapText="1"/>
    </xf>
    <xf numFmtId="0" fontId="18" fillId="11" borderId="1" xfId="0" applyFont="1" applyFill="1" applyBorder="1" applyAlignment="1">
      <alignment horizontal="left" vertical="top" wrapText="1"/>
    </xf>
    <xf numFmtId="0" fontId="46" fillId="11" borderId="1" xfId="0" applyFont="1" applyFill="1" applyBorder="1" applyAlignment="1" applyProtection="1">
      <alignment horizontal="center" vertical="top" wrapText="1"/>
      <protection locked="0"/>
    </xf>
    <xf numFmtId="0" fontId="46" fillId="11" borderId="1" xfId="0" applyFont="1" applyFill="1" applyBorder="1" applyAlignment="1" applyProtection="1">
      <alignment horizontal="center" vertical="top"/>
      <protection locked="0"/>
    </xf>
    <xf numFmtId="0" fontId="18" fillId="0" borderId="1" xfId="0" applyFont="1" applyBorder="1" applyAlignment="1" applyProtection="1">
      <alignment horizontal="center"/>
      <protection locked="0"/>
    </xf>
    <xf numFmtId="0" fontId="18" fillId="0" borderId="1" xfId="0" applyFont="1" applyBorder="1" applyAlignment="1">
      <alignment horizontal="left" vertical="top"/>
    </xf>
    <xf numFmtId="0" fontId="18" fillId="0" borderId="1" xfId="0" applyFont="1" applyBorder="1" applyAlignment="1">
      <alignment horizontal="center"/>
    </xf>
    <xf numFmtId="0" fontId="40" fillId="0" borderId="0" xfId="0" applyFont="1" applyAlignment="1">
      <alignment horizontal="left" vertical="top" wrapText="1"/>
    </xf>
    <xf numFmtId="0" fontId="19" fillId="12" borderId="1" xfId="0" applyFont="1" applyFill="1" applyBorder="1" applyAlignment="1">
      <alignment horizontal="center" vertical="center"/>
    </xf>
    <xf numFmtId="0" fontId="18" fillId="12" borderId="1" xfId="0" applyFont="1" applyFill="1" applyBorder="1" applyAlignment="1">
      <alignment horizontal="center" vertical="center"/>
    </xf>
    <xf numFmtId="0" fontId="19" fillId="12" borderId="3" xfId="0" applyFont="1" applyFill="1" applyBorder="1" applyAlignment="1">
      <alignment horizontal="center" vertical="center"/>
    </xf>
    <xf numFmtId="0" fontId="19" fillId="12" borderId="7" xfId="0" applyFont="1" applyFill="1" applyBorder="1" applyAlignment="1">
      <alignment horizontal="center" vertical="center"/>
    </xf>
    <xf numFmtId="0" fontId="19" fillId="12" borderId="4" xfId="0" applyFont="1" applyFill="1" applyBorder="1" applyAlignment="1">
      <alignment horizontal="center" vertical="center"/>
    </xf>
    <xf numFmtId="0" fontId="50" fillId="0" borderId="0" xfId="0" applyFont="1" applyAlignment="1">
      <alignment vertical="top" wrapText="1"/>
    </xf>
    <xf numFmtId="0" fontId="18" fillId="0" borderId="3" xfId="0" applyFont="1" applyBorder="1" applyAlignment="1">
      <alignment horizontal="left" vertical="top"/>
    </xf>
    <xf numFmtId="0" fontId="18" fillId="0" borderId="7" xfId="0" applyFont="1" applyBorder="1" applyAlignment="1">
      <alignment horizontal="left" vertical="top"/>
    </xf>
    <xf numFmtId="0" fontId="18" fillId="0" borderId="4" xfId="0" applyFont="1" applyBorder="1" applyAlignment="1">
      <alignment horizontal="left" vertical="top"/>
    </xf>
    <xf numFmtId="0" fontId="62" fillId="0" borderId="0" xfId="0" applyFont="1" applyAlignment="1">
      <alignment vertical="top" wrapText="1"/>
    </xf>
  </cellXfs>
  <cellStyles count="3">
    <cellStyle name="Followed Hyperlink" xfId="2" builtinId="9" hidden="1"/>
    <cellStyle name="Hyperlink" xfId="1" builtinId="8" hidden="1"/>
    <cellStyle name="Normal" xfId="0" builtinId="0" customBuiltin="1"/>
  </cellStyles>
  <dxfs count="0"/>
  <tableStyles count="0" defaultTableStyle="TableStyleMedium9"/>
  <colors>
    <mruColors>
      <color rgb="FFF9FED2"/>
      <color rgb="FF98F2A5"/>
      <color rgb="FFFFDC6A"/>
      <color rgb="FF73DFF5"/>
      <color rgb="FFCFA2E5"/>
      <color rgb="FFA6E6FF"/>
      <color rgb="FFFABF8F"/>
      <color rgb="FFCD8BFA"/>
      <color rgb="FFFF71AC"/>
      <color rgb="FFF6F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tx>
            <c:strRef>
              <c:f>Results!$K$5</c:f>
              <c:strCache>
                <c:ptCount val="1"/>
                <c:pt idx="0">
                  <c:v>Current Status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Results!$J$6:$J$14</c:f>
              <c:strCache>
                <c:ptCount val="9"/>
                <c:pt idx="0">
                  <c:v>Governance and Institutions</c:v>
                </c:pt>
                <c:pt idx="1">
                  <c:v>Policy </c:v>
                </c:pt>
                <c:pt idx="2">
                  <c:v>Financial</c:v>
                </c:pt>
                <c:pt idx="3">
                  <c:v>Data</c:v>
                </c:pt>
                <c:pt idx="4">
                  <c:v>Innovation</c:v>
                </c:pt>
                <c:pt idx="5">
                  <c:v>Standards</c:v>
                </c:pt>
                <c:pt idx="6">
                  <c:v>Partnerships</c:v>
                </c:pt>
                <c:pt idx="7">
                  <c:v>Capacity </c:v>
                </c:pt>
                <c:pt idx="8">
                  <c:v>Communication </c:v>
                </c:pt>
              </c:strCache>
            </c:strRef>
          </c:cat>
          <c:val>
            <c:numRef>
              <c:f>Results!$K$6:$K$14</c:f>
              <c:numCache>
                <c:formatCode>0</c:formatCode>
                <c:ptCount val="9"/>
                <c:pt idx="0">
                  <c:v>68</c:v>
                </c:pt>
                <c:pt idx="1">
                  <c:v>64</c:v>
                </c:pt>
                <c:pt idx="2">
                  <c:v>74.428571428571431</c:v>
                </c:pt>
                <c:pt idx="3">
                  <c:v>80.15384615384616</c:v>
                </c:pt>
                <c:pt idx="4">
                  <c:v>60.8</c:v>
                </c:pt>
                <c:pt idx="5">
                  <c:v>74</c:v>
                </c:pt>
                <c:pt idx="6">
                  <c:v>65.625</c:v>
                </c:pt>
                <c:pt idx="7">
                  <c:v>43.571428571428569</c:v>
                </c:pt>
                <c:pt idx="8">
                  <c:v>21.125</c:v>
                </c:pt>
              </c:numCache>
            </c:numRef>
          </c:val>
          <c:extLst>
            <c:ext xmlns:c16="http://schemas.microsoft.com/office/drawing/2014/chart" uri="{C3380CC4-5D6E-409C-BE32-E72D297353CC}">
              <c16:uniqueId val="{00000000-06CC-5B42-9E27-8A64AEABE02F}"/>
            </c:ext>
          </c:extLst>
        </c:ser>
        <c:dLbls>
          <c:showLegendKey val="0"/>
          <c:showVal val="1"/>
          <c:showCatName val="0"/>
          <c:showSerName val="0"/>
          <c:showPercent val="0"/>
          <c:showBubbleSize val="0"/>
        </c:dLbls>
        <c:axId val="1468898800"/>
        <c:axId val="1468900480"/>
      </c:radarChart>
      <c:catAx>
        <c:axId val="146889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BE"/>
          </a:p>
        </c:txPr>
        <c:crossAx val="1468900480"/>
        <c:crosses val="autoZero"/>
        <c:auto val="1"/>
        <c:lblAlgn val="ctr"/>
        <c:lblOffset val="100"/>
        <c:noMultiLvlLbl val="0"/>
      </c:catAx>
      <c:valAx>
        <c:axId val="146890048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468898800"/>
        <c:crosses val="autoZero"/>
        <c:crossBetween val="between"/>
        <c:majorUnit val="2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4.jpg"/><Relationship Id="rId13" Type="http://schemas.openxmlformats.org/officeDocument/2006/relationships/image" Target="../media/image19.jpg"/><Relationship Id="rId3" Type="http://schemas.openxmlformats.org/officeDocument/2006/relationships/image" Target="../media/image9.jpg"/><Relationship Id="rId7" Type="http://schemas.openxmlformats.org/officeDocument/2006/relationships/image" Target="../media/image13.jpg"/><Relationship Id="rId12" Type="http://schemas.openxmlformats.org/officeDocument/2006/relationships/image" Target="../media/image18.jp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12.jpg"/><Relationship Id="rId11" Type="http://schemas.openxmlformats.org/officeDocument/2006/relationships/image" Target="../media/image17.jpg"/><Relationship Id="rId5" Type="http://schemas.openxmlformats.org/officeDocument/2006/relationships/image" Target="../media/image11.jpg"/><Relationship Id="rId15" Type="http://schemas.openxmlformats.org/officeDocument/2006/relationships/image" Target="../media/image6.png"/><Relationship Id="rId10" Type="http://schemas.openxmlformats.org/officeDocument/2006/relationships/image" Target="../media/image16.jpg"/><Relationship Id="rId4" Type="http://schemas.openxmlformats.org/officeDocument/2006/relationships/image" Target="../media/image10.jpg"/><Relationship Id="rId9" Type="http://schemas.openxmlformats.org/officeDocument/2006/relationships/image" Target="../media/image15.jpg"/><Relationship Id="rId14" Type="http://schemas.openxmlformats.org/officeDocument/2006/relationships/image" Target="../media/image20.jpg"/></Relationships>
</file>

<file path=xl/drawings/_rels/drawing8.xml.rels><?xml version="1.0" encoding="UTF-8" standalone="yes"?>
<Relationships xmlns="http://schemas.openxmlformats.org/package/2006/relationships"><Relationship Id="rId1" Type="http://schemas.openxmlformats.org/officeDocument/2006/relationships/image" Target="../media/image2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15875</xdr:colOff>
      <xdr:row>53</xdr:row>
      <xdr:rowOff>83185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7559675" cy="10684510"/>
        </a:xfrm>
        <a:prstGeom prst="rect">
          <a:avLst/>
        </a:prstGeom>
      </xdr:spPr>
    </xdr:pic>
    <xdr:clientData/>
  </xdr:twoCellAnchor>
  <xdr:twoCellAnchor>
    <xdr:from>
      <xdr:col>0</xdr:col>
      <xdr:colOff>495300</xdr:colOff>
      <xdr:row>11</xdr:row>
      <xdr:rowOff>66675</xdr:rowOff>
    </xdr:from>
    <xdr:to>
      <xdr:col>6</xdr:col>
      <xdr:colOff>560070</xdr:colOff>
      <xdr:row>13</xdr:row>
      <xdr:rowOff>73596</xdr:rowOff>
    </xdr:to>
    <xdr:sp macro="" textlink="">
      <xdr:nvSpPr>
        <xdr:cNvPr id="3" name="Text Box 15">
          <a:extLst>
            <a:ext uri="{FF2B5EF4-FFF2-40B4-BE49-F238E27FC236}">
              <a16:creationId xmlns:a16="http://schemas.microsoft.com/office/drawing/2014/main" id="{00000000-0008-0000-0000-000003000000}"/>
            </a:ext>
          </a:extLst>
        </xdr:cNvPr>
        <xdr:cNvSpPr txBox="1"/>
      </xdr:nvSpPr>
      <xdr:spPr>
        <a:xfrm>
          <a:off x="495300" y="2266950"/>
          <a:ext cx="4179570" cy="406971"/>
        </a:xfrm>
        <a:prstGeom prst="rect">
          <a:avLst/>
        </a:prstGeom>
        <a:noFill/>
        <a:ln w="6350">
          <a:noFill/>
        </a:ln>
      </xdr:spPr>
      <xdr:txBody>
        <a:bodyPr rot="0" spcFirstLastPara="0" vert="horz" wrap="square" lIns="0" tIns="0" rIns="0" bIns="0" numCol="1" spcCol="0" rtlCol="0" fromWordArt="0" anchor="t" anchorCtr="0" forceAA="0" compatLnSpc="1">
          <a:prstTxWarp prst="textNoShape">
            <a:avLst/>
          </a:prstTxWarp>
          <a:spAutoFit/>
        </a:bodyPr>
        <a:lstStyle/>
        <a:p>
          <a:pPr algn="l">
            <a:spcBef>
              <a:spcPts val="600"/>
            </a:spcBef>
            <a:spcAft>
              <a:spcPts val="600"/>
            </a:spcAft>
          </a:pPr>
          <a:r>
            <a:rPr lang="en-AU" sz="2600" b="1">
              <a:solidFill>
                <a:srgbClr val="FFFFFF"/>
              </a:solidFill>
              <a:effectLst/>
              <a:latin typeface="Calibri" panose="020F0502020204030204" pitchFamily="34" charset="0"/>
              <a:ea typeface="Times New Roman" panose="02020603050405020304" pitchFamily="18" charset="0"/>
              <a:cs typeface="Times New Roman" panose="02020603050405020304" pitchFamily="18" charset="0"/>
            </a:rPr>
            <a:t>Diagnostic</a:t>
          </a:r>
          <a:r>
            <a:rPr lang="en-AU" sz="2600" b="1" baseline="0">
              <a:solidFill>
                <a:srgbClr val="FFFFFF"/>
              </a:solidFill>
              <a:effectLst/>
              <a:latin typeface="Calibri" panose="020F0502020204030204" pitchFamily="34" charset="0"/>
              <a:ea typeface="Times New Roman" panose="02020603050405020304" pitchFamily="18" charset="0"/>
              <a:cs typeface="Times New Roman" panose="02020603050405020304" pitchFamily="18" charset="0"/>
            </a:rPr>
            <a:t> Template</a:t>
          </a:r>
          <a:endParaRPr lang="en-AU" sz="1200">
            <a:effectLst/>
            <a:latin typeface="Calibri" panose="020F050202020403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190499</xdr:colOff>
      <xdr:row>3</xdr:row>
      <xdr:rowOff>260812</xdr:rowOff>
    </xdr:from>
    <xdr:to>
      <xdr:col>2</xdr:col>
      <xdr:colOff>2866828</xdr:colOff>
      <xdr:row>3</xdr:row>
      <xdr:rowOff>2238375</xdr:rowOff>
    </xdr:to>
    <xdr:pic>
      <xdr:nvPicPr>
        <xdr:cNvPr id="2" name="Picture 1">
          <a:extLst>
            <a:ext uri="{FF2B5EF4-FFF2-40B4-BE49-F238E27FC236}">
              <a16:creationId xmlns:a16="http://schemas.microsoft.com/office/drawing/2014/main" id="{00000000-0008-0000-0A00-000002000000}"/>
            </a:ext>
            <a:ext uri="{147F2762-F138-4A5C-976F-8EAC2B608ADB}">
              <a16:predDERef xmlns:a16="http://schemas.microsoft.com/office/drawing/2014/main" pred="{05F43BD3-61C4-4AC5-84CB-8889FA62651B}"/>
            </a:ext>
          </a:extLst>
        </xdr:cNvPr>
        <xdr:cNvPicPr>
          <a:picLocks noChangeAspect="1"/>
        </xdr:cNvPicPr>
      </xdr:nvPicPr>
      <xdr:blipFill>
        <a:blip xmlns:r="http://schemas.openxmlformats.org/officeDocument/2006/relationships" r:embed="rId1"/>
        <a:stretch>
          <a:fillRect/>
        </a:stretch>
      </xdr:blipFill>
      <xdr:spPr>
        <a:xfrm>
          <a:off x="819149" y="1089487"/>
          <a:ext cx="2676329" cy="19775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542925</xdr:colOff>
      <xdr:row>3</xdr:row>
      <xdr:rowOff>209550</xdr:rowOff>
    </xdr:from>
    <xdr:to>
      <xdr:col>2</xdr:col>
      <xdr:colOff>3372818</xdr:colOff>
      <xdr:row>3</xdr:row>
      <xdr:rowOff>2197100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177925" y="742950"/>
          <a:ext cx="2829893" cy="19875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520700</xdr:colOff>
      <xdr:row>3</xdr:row>
      <xdr:rowOff>177800</xdr:rowOff>
    </xdr:from>
    <xdr:to>
      <xdr:col>2</xdr:col>
      <xdr:colOff>2882900</xdr:colOff>
      <xdr:row>3</xdr:row>
      <xdr:rowOff>2429153</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104900" y="723900"/>
          <a:ext cx="2362200" cy="22513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73660</xdr:colOff>
      <xdr:row>21</xdr:row>
      <xdr:rowOff>63500</xdr:rowOff>
    </xdr:from>
    <xdr:to>
      <xdr:col>15</xdr:col>
      <xdr:colOff>789940</xdr:colOff>
      <xdr:row>32</xdr:row>
      <xdr:rowOff>190500</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15875</xdr:colOff>
      <xdr:row>53</xdr:row>
      <xdr:rowOff>90170</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0"/>
          <a:ext cx="7559675" cy="10691495"/>
        </a:xfrm>
        <a:prstGeom prst="rect">
          <a:avLst/>
        </a:prstGeom>
        <a:solidFill>
          <a:srgbClr val="A444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AU"/>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30480</xdr:colOff>
          <xdr:row>53</xdr:row>
          <xdr:rowOff>91440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100-00000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346075</xdr:colOff>
      <xdr:row>3</xdr:row>
      <xdr:rowOff>215900</xdr:rowOff>
    </xdr:from>
    <xdr:to>
      <xdr:col>2</xdr:col>
      <xdr:colOff>3181350</xdr:colOff>
      <xdr:row>4</xdr:row>
      <xdr:rowOff>1587</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 y="749300"/>
          <a:ext cx="2835275" cy="2286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469900</xdr:colOff>
      <xdr:row>3</xdr:row>
      <xdr:rowOff>257175</xdr:rowOff>
    </xdr:from>
    <xdr:to>
      <xdr:col>2</xdr:col>
      <xdr:colOff>3501724</xdr:colOff>
      <xdr:row>3</xdr:row>
      <xdr:rowOff>2425700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31900" y="803275"/>
          <a:ext cx="3031824" cy="21685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720723</xdr:colOff>
      <xdr:row>3</xdr:row>
      <xdr:rowOff>219075</xdr:rowOff>
    </xdr:from>
    <xdr:to>
      <xdr:col>2</xdr:col>
      <xdr:colOff>3447940</xdr:colOff>
      <xdr:row>3</xdr:row>
      <xdr:rowOff>2336800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317623" y="752475"/>
          <a:ext cx="2727217" cy="2117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895349</xdr:colOff>
      <xdr:row>3</xdr:row>
      <xdr:rowOff>130175</xdr:rowOff>
    </xdr:from>
    <xdr:to>
      <xdr:col>2</xdr:col>
      <xdr:colOff>3241675</xdr:colOff>
      <xdr:row>3</xdr:row>
      <xdr:rowOff>2254250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2249" y="663575"/>
          <a:ext cx="2346326" cy="2124075"/>
        </a:xfrm>
        <a:prstGeom prst="rect">
          <a:avLst/>
        </a:prstGeom>
        <a:solidFill>
          <a:schemeClr val="bg1"/>
        </a:solid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81280</xdr:colOff>
      <xdr:row>7</xdr:row>
      <xdr:rowOff>60960</xdr:rowOff>
    </xdr:from>
    <xdr:to>
      <xdr:col>2</xdr:col>
      <xdr:colOff>405130</xdr:colOff>
      <xdr:row>7</xdr:row>
      <xdr:rowOff>384810</xdr:rowOff>
    </xdr:to>
    <xdr:pic>
      <xdr:nvPicPr>
        <xdr:cNvPr id="2" name="Picture 1">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a:srcRect r="-6164" b="-6401"/>
        <a:stretch/>
      </xdr:blipFill>
      <xdr:spPr bwMode="auto">
        <a:xfrm>
          <a:off x="795655" y="6195060"/>
          <a:ext cx="323850" cy="3238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60960</xdr:colOff>
      <xdr:row>8</xdr:row>
      <xdr:rowOff>40640</xdr:rowOff>
    </xdr:from>
    <xdr:to>
      <xdr:col>2</xdr:col>
      <xdr:colOff>384810</xdr:colOff>
      <xdr:row>8</xdr:row>
      <xdr:rowOff>360680</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stretch>
          <a:fillRect/>
        </a:stretch>
      </xdr:blipFill>
      <xdr:spPr>
        <a:xfrm>
          <a:off x="775335" y="6593840"/>
          <a:ext cx="323850" cy="320040"/>
        </a:xfrm>
        <a:prstGeom prst="rect">
          <a:avLst/>
        </a:prstGeom>
      </xdr:spPr>
    </xdr:pic>
    <xdr:clientData/>
  </xdr:twoCellAnchor>
  <xdr:twoCellAnchor editAs="oneCell">
    <xdr:from>
      <xdr:col>2</xdr:col>
      <xdr:colOff>60960</xdr:colOff>
      <xdr:row>9</xdr:row>
      <xdr:rowOff>50800</xdr:rowOff>
    </xdr:from>
    <xdr:to>
      <xdr:col>2</xdr:col>
      <xdr:colOff>384810</xdr:colOff>
      <xdr:row>9</xdr:row>
      <xdr:rowOff>367030</xdr:rowOff>
    </xdr:to>
    <xdr:pic>
      <xdr:nvPicPr>
        <xdr:cNvPr id="4" name="Picture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3"/>
        <a:stretch>
          <a:fillRect/>
        </a:stretch>
      </xdr:blipFill>
      <xdr:spPr>
        <a:xfrm>
          <a:off x="775335" y="7023100"/>
          <a:ext cx="323850" cy="316230"/>
        </a:xfrm>
        <a:prstGeom prst="rect">
          <a:avLst/>
        </a:prstGeom>
      </xdr:spPr>
    </xdr:pic>
    <xdr:clientData/>
  </xdr:twoCellAnchor>
  <xdr:twoCellAnchor editAs="oneCell">
    <xdr:from>
      <xdr:col>2</xdr:col>
      <xdr:colOff>60960</xdr:colOff>
      <xdr:row>10</xdr:row>
      <xdr:rowOff>60960</xdr:rowOff>
    </xdr:from>
    <xdr:to>
      <xdr:col>2</xdr:col>
      <xdr:colOff>384810</xdr:colOff>
      <xdr:row>10</xdr:row>
      <xdr:rowOff>384810</xdr:rowOff>
    </xdr:to>
    <xdr:pic>
      <xdr:nvPicPr>
        <xdr:cNvPr id="5" name="Picture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4"/>
        <a:stretch>
          <a:fillRect/>
        </a:stretch>
      </xdr:blipFill>
      <xdr:spPr>
        <a:xfrm>
          <a:off x="775335" y="7452360"/>
          <a:ext cx="323850" cy="323850"/>
        </a:xfrm>
        <a:prstGeom prst="rect">
          <a:avLst/>
        </a:prstGeom>
      </xdr:spPr>
    </xdr:pic>
    <xdr:clientData/>
  </xdr:twoCellAnchor>
  <xdr:twoCellAnchor editAs="oneCell">
    <xdr:from>
      <xdr:col>2</xdr:col>
      <xdr:colOff>71120</xdr:colOff>
      <xdr:row>11</xdr:row>
      <xdr:rowOff>50800</xdr:rowOff>
    </xdr:from>
    <xdr:to>
      <xdr:col>2</xdr:col>
      <xdr:colOff>394970</xdr:colOff>
      <xdr:row>11</xdr:row>
      <xdr:rowOff>370840</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5"/>
        <a:stretch>
          <a:fillRect/>
        </a:stretch>
      </xdr:blipFill>
      <xdr:spPr>
        <a:xfrm>
          <a:off x="785495" y="7861300"/>
          <a:ext cx="323850" cy="320040"/>
        </a:xfrm>
        <a:prstGeom prst="rect">
          <a:avLst/>
        </a:prstGeom>
      </xdr:spPr>
    </xdr:pic>
    <xdr:clientData/>
  </xdr:twoCellAnchor>
  <xdr:twoCellAnchor editAs="oneCell">
    <xdr:from>
      <xdr:col>2</xdr:col>
      <xdr:colOff>60960</xdr:colOff>
      <xdr:row>12</xdr:row>
      <xdr:rowOff>50800</xdr:rowOff>
    </xdr:from>
    <xdr:to>
      <xdr:col>2</xdr:col>
      <xdr:colOff>384810</xdr:colOff>
      <xdr:row>12</xdr:row>
      <xdr:rowOff>367030</xdr:rowOff>
    </xdr:to>
    <xdr:pic>
      <xdr:nvPicPr>
        <xdr:cNvPr id="7" name="Picture 6">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6"/>
        <a:stretch>
          <a:fillRect/>
        </a:stretch>
      </xdr:blipFill>
      <xdr:spPr>
        <a:xfrm>
          <a:off x="775335" y="8280400"/>
          <a:ext cx="323850" cy="316230"/>
        </a:xfrm>
        <a:prstGeom prst="rect">
          <a:avLst/>
        </a:prstGeom>
      </xdr:spPr>
    </xdr:pic>
    <xdr:clientData/>
  </xdr:twoCellAnchor>
  <xdr:twoCellAnchor editAs="oneCell">
    <xdr:from>
      <xdr:col>2</xdr:col>
      <xdr:colOff>60960</xdr:colOff>
      <xdr:row>13</xdr:row>
      <xdr:rowOff>50800</xdr:rowOff>
    </xdr:from>
    <xdr:to>
      <xdr:col>2</xdr:col>
      <xdr:colOff>384810</xdr:colOff>
      <xdr:row>13</xdr:row>
      <xdr:rowOff>374650</xdr:rowOff>
    </xdr:to>
    <xdr:pic>
      <xdr:nvPicPr>
        <xdr:cNvPr id="8" name="Picture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7"/>
        <a:stretch>
          <a:fillRect/>
        </a:stretch>
      </xdr:blipFill>
      <xdr:spPr>
        <a:xfrm>
          <a:off x="775335" y="8699500"/>
          <a:ext cx="323850" cy="323850"/>
        </a:xfrm>
        <a:prstGeom prst="rect">
          <a:avLst/>
        </a:prstGeom>
      </xdr:spPr>
    </xdr:pic>
    <xdr:clientData/>
  </xdr:twoCellAnchor>
  <xdr:twoCellAnchor editAs="oneCell">
    <xdr:from>
      <xdr:col>2</xdr:col>
      <xdr:colOff>60960</xdr:colOff>
      <xdr:row>14</xdr:row>
      <xdr:rowOff>40640</xdr:rowOff>
    </xdr:from>
    <xdr:to>
      <xdr:col>2</xdr:col>
      <xdr:colOff>384810</xdr:colOff>
      <xdr:row>14</xdr:row>
      <xdr:rowOff>364490</xdr:rowOff>
    </xdr:to>
    <xdr:pic>
      <xdr:nvPicPr>
        <xdr:cNvPr id="9" name="Picture 8">
          <a:extLst>
            <a:ext uri="{FF2B5EF4-FFF2-40B4-BE49-F238E27FC236}">
              <a16:creationId xmlns:a16="http://schemas.microsoft.com/office/drawing/2014/main" id="{00000000-0008-0000-0700-000009000000}"/>
            </a:ext>
          </a:extLst>
        </xdr:cNvPr>
        <xdr:cNvPicPr/>
      </xdr:nvPicPr>
      <xdr:blipFill>
        <a:blip xmlns:r="http://schemas.openxmlformats.org/officeDocument/2006/relationships" r:embed="rId8"/>
        <a:stretch>
          <a:fillRect/>
        </a:stretch>
      </xdr:blipFill>
      <xdr:spPr>
        <a:xfrm>
          <a:off x="775335" y="9108440"/>
          <a:ext cx="323850" cy="323850"/>
        </a:xfrm>
        <a:prstGeom prst="rect">
          <a:avLst/>
        </a:prstGeom>
      </xdr:spPr>
    </xdr:pic>
    <xdr:clientData/>
  </xdr:twoCellAnchor>
  <xdr:twoCellAnchor editAs="oneCell">
    <xdr:from>
      <xdr:col>2</xdr:col>
      <xdr:colOff>50800</xdr:colOff>
      <xdr:row>15</xdr:row>
      <xdr:rowOff>50800</xdr:rowOff>
    </xdr:from>
    <xdr:to>
      <xdr:col>2</xdr:col>
      <xdr:colOff>374650</xdr:colOff>
      <xdr:row>15</xdr:row>
      <xdr:rowOff>370840</xdr:rowOff>
    </xdr:to>
    <xdr:pic>
      <xdr:nvPicPr>
        <xdr:cNvPr id="10" name="Picture 9">
          <a:extLst>
            <a:ext uri="{FF2B5EF4-FFF2-40B4-BE49-F238E27FC236}">
              <a16:creationId xmlns:a16="http://schemas.microsoft.com/office/drawing/2014/main" id="{00000000-0008-0000-0700-00000A000000}"/>
            </a:ext>
          </a:extLst>
        </xdr:cNvPr>
        <xdr:cNvPicPr/>
      </xdr:nvPicPr>
      <xdr:blipFill>
        <a:blip xmlns:r="http://schemas.openxmlformats.org/officeDocument/2006/relationships" r:embed="rId9"/>
        <a:stretch>
          <a:fillRect/>
        </a:stretch>
      </xdr:blipFill>
      <xdr:spPr>
        <a:xfrm>
          <a:off x="765175" y="9537700"/>
          <a:ext cx="323850" cy="320040"/>
        </a:xfrm>
        <a:prstGeom prst="rect">
          <a:avLst/>
        </a:prstGeom>
      </xdr:spPr>
    </xdr:pic>
    <xdr:clientData/>
  </xdr:twoCellAnchor>
  <xdr:twoCellAnchor editAs="oneCell">
    <xdr:from>
      <xdr:col>2</xdr:col>
      <xdr:colOff>60960</xdr:colOff>
      <xdr:row>16</xdr:row>
      <xdr:rowOff>40640</xdr:rowOff>
    </xdr:from>
    <xdr:to>
      <xdr:col>2</xdr:col>
      <xdr:colOff>384810</xdr:colOff>
      <xdr:row>16</xdr:row>
      <xdr:rowOff>360680</xdr:rowOff>
    </xdr:to>
    <xdr:pic>
      <xdr:nvPicPr>
        <xdr:cNvPr id="11" name="Picture 10">
          <a:extLst>
            <a:ext uri="{FF2B5EF4-FFF2-40B4-BE49-F238E27FC236}">
              <a16:creationId xmlns:a16="http://schemas.microsoft.com/office/drawing/2014/main" id="{00000000-0008-0000-0700-00000B000000}"/>
            </a:ext>
          </a:extLst>
        </xdr:cNvPr>
        <xdr:cNvPicPr/>
      </xdr:nvPicPr>
      <xdr:blipFill>
        <a:blip xmlns:r="http://schemas.openxmlformats.org/officeDocument/2006/relationships" r:embed="rId10"/>
        <a:stretch>
          <a:fillRect/>
        </a:stretch>
      </xdr:blipFill>
      <xdr:spPr>
        <a:xfrm>
          <a:off x="775335" y="9946640"/>
          <a:ext cx="323850" cy="320040"/>
        </a:xfrm>
        <a:prstGeom prst="rect">
          <a:avLst/>
        </a:prstGeom>
      </xdr:spPr>
    </xdr:pic>
    <xdr:clientData/>
  </xdr:twoCellAnchor>
  <xdr:twoCellAnchor editAs="oneCell">
    <xdr:from>
      <xdr:col>2</xdr:col>
      <xdr:colOff>60960</xdr:colOff>
      <xdr:row>17</xdr:row>
      <xdr:rowOff>50800</xdr:rowOff>
    </xdr:from>
    <xdr:to>
      <xdr:col>2</xdr:col>
      <xdr:colOff>384810</xdr:colOff>
      <xdr:row>17</xdr:row>
      <xdr:rowOff>374650</xdr:rowOff>
    </xdr:to>
    <xdr:pic>
      <xdr:nvPicPr>
        <xdr:cNvPr id="12" name="Picture 11">
          <a:extLst>
            <a:ext uri="{FF2B5EF4-FFF2-40B4-BE49-F238E27FC236}">
              <a16:creationId xmlns:a16="http://schemas.microsoft.com/office/drawing/2014/main" id="{00000000-0008-0000-0700-00000C000000}"/>
            </a:ext>
          </a:extLst>
        </xdr:cNvPr>
        <xdr:cNvPicPr/>
      </xdr:nvPicPr>
      <xdr:blipFill>
        <a:blip xmlns:r="http://schemas.openxmlformats.org/officeDocument/2006/relationships" r:embed="rId11"/>
        <a:stretch>
          <a:fillRect/>
        </a:stretch>
      </xdr:blipFill>
      <xdr:spPr>
        <a:xfrm>
          <a:off x="775335" y="10375900"/>
          <a:ext cx="323850" cy="323850"/>
        </a:xfrm>
        <a:prstGeom prst="rect">
          <a:avLst/>
        </a:prstGeom>
      </xdr:spPr>
    </xdr:pic>
    <xdr:clientData/>
  </xdr:twoCellAnchor>
  <xdr:twoCellAnchor editAs="oneCell">
    <xdr:from>
      <xdr:col>2</xdr:col>
      <xdr:colOff>60960</xdr:colOff>
      <xdr:row>18</xdr:row>
      <xdr:rowOff>40640</xdr:rowOff>
    </xdr:from>
    <xdr:to>
      <xdr:col>2</xdr:col>
      <xdr:colOff>384810</xdr:colOff>
      <xdr:row>18</xdr:row>
      <xdr:rowOff>360680</xdr:rowOff>
    </xdr:to>
    <xdr:pic>
      <xdr:nvPicPr>
        <xdr:cNvPr id="13" name="Picture 12">
          <a:extLst>
            <a:ext uri="{FF2B5EF4-FFF2-40B4-BE49-F238E27FC236}">
              <a16:creationId xmlns:a16="http://schemas.microsoft.com/office/drawing/2014/main" id="{00000000-0008-0000-0700-00000D000000}"/>
            </a:ext>
          </a:extLst>
        </xdr:cNvPr>
        <xdr:cNvPicPr/>
      </xdr:nvPicPr>
      <xdr:blipFill>
        <a:blip xmlns:r="http://schemas.openxmlformats.org/officeDocument/2006/relationships" r:embed="rId12"/>
        <a:stretch>
          <a:fillRect/>
        </a:stretch>
      </xdr:blipFill>
      <xdr:spPr>
        <a:xfrm>
          <a:off x="775335" y="10784840"/>
          <a:ext cx="323850" cy="320040"/>
        </a:xfrm>
        <a:prstGeom prst="rect">
          <a:avLst/>
        </a:prstGeom>
      </xdr:spPr>
    </xdr:pic>
    <xdr:clientData/>
  </xdr:twoCellAnchor>
  <xdr:twoCellAnchor editAs="oneCell">
    <xdr:from>
      <xdr:col>2</xdr:col>
      <xdr:colOff>60960</xdr:colOff>
      <xdr:row>19</xdr:row>
      <xdr:rowOff>30480</xdr:rowOff>
    </xdr:from>
    <xdr:to>
      <xdr:col>2</xdr:col>
      <xdr:colOff>384810</xdr:colOff>
      <xdr:row>19</xdr:row>
      <xdr:rowOff>357505</xdr:rowOff>
    </xdr:to>
    <xdr:pic>
      <xdr:nvPicPr>
        <xdr:cNvPr id="14" name="Picture 13">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13"/>
        <a:stretch>
          <a:fillRect/>
        </a:stretch>
      </xdr:blipFill>
      <xdr:spPr>
        <a:xfrm>
          <a:off x="775335" y="11193780"/>
          <a:ext cx="323850" cy="327025"/>
        </a:xfrm>
        <a:prstGeom prst="rect">
          <a:avLst/>
        </a:prstGeom>
      </xdr:spPr>
    </xdr:pic>
    <xdr:clientData/>
  </xdr:twoCellAnchor>
  <xdr:twoCellAnchor editAs="oneCell">
    <xdr:from>
      <xdr:col>2</xdr:col>
      <xdr:colOff>71120</xdr:colOff>
      <xdr:row>20</xdr:row>
      <xdr:rowOff>50800</xdr:rowOff>
    </xdr:from>
    <xdr:to>
      <xdr:col>2</xdr:col>
      <xdr:colOff>394970</xdr:colOff>
      <xdr:row>20</xdr:row>
      <xdr:rowOff>374650</xdr:rowOff>
    </xdr:to>
    <xdr:pic>
      <xdr:nvPicPr>
        <xdr:cNvPr id="15" name="Picture 14">
          <a:extLst>
            <a:ext uri="{FF2B5EF4-FFF2-40B4-BE49-F238E27FC236}">
              <a16:creationId xmlns:a16="http://schemas.microsoft.com/office/drawing/2014/main" id="{00000000-0008-0000-0700-00000F000000}"/>
            </a:ext>
          </a:extLst>
        </xdr:cNvPr>
        <xdr:cNvPicPr/>
      </xdr:nvPicPr>
      <xdr:blipFill>
        <a:blip xmlns:r="http://schemas.openxmlformats.org/officeDocument/2006/relationships" r:embed="rId14"/>
        <a:stretch>
          <a:fillRect/>
        </a:stretch>
      </xdr:blipFill>
      <xdr:spPr>
        <a:xfrm>
          <a:off x="785495" y="11633200"/>
          <a:ext cx="323850" cy="323850"/>
        </a:xfrm>
        <a:prstGeom prst="rect">
          <a:avLst/>
        </a:prstGeom>
      </xdr:spPr>
    </xdr:pic>
    <xdr:clientData/>
  </xdr:twoCellAnchor>
  <xdr:twoCellAnchor editAs="oneCell">
    <xdr:from>
      <xdr:col>1</xdr:col>
      <xdr:colOff>247650</xdr:colOff>
      <xdr:row>3</xdr:row>
      <xdr:rowOff>9525</xdr:rowOff>
    </xdr:from>
    <xdr:to>
      <xdr:col>3</xdr:col>
      <xdr:colOff>1571625</xdr:colOff>
      <xdr:row>3</xdr:row>
      <xdr:rowOff>1962150</xdr:rowOff>
    </xdr:to>
    <xdr:pic>
      <xdr:nvPicPr>
        <xdr:cNvPr id="16" name="Picture 15">
          <a:extLst>
            <a:ext uri="{FF2B5EF4-FFF2-40B4-BE49-F238E27FC236}">
              <a16:creationId xmlns:a16="http://schemas.microsoft.com/office/drawing/2014/main" id="{00000000-0008-0000-0700-000010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33400" y="838200"/>
          <a:ext cx="2238375" cy="1952625"/>
        </a:xfrm>
        <a:prstGeom prst="rect">
          <a:avLst/>
        </a:prstGeom>
        <a:solidFill>
          <a:schemeClr val="bg1"/>
        </a:solid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593724</xdr:colOff>
      <xdr:row>3</xdr:row>
      <xdr:rowOff>127000</xdr:rowOff>
    </xdr:from>
    <xdr:to>
      <xdr:col>2</xdr:col>
      <xdr:colOff>3438524</xdr:colOff>
      <xdr:row>3</xdr:row>
      <xdr:rowOff>2260600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190624" y="660400"/>
          <a:ext cx="2844800" cy="2133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527050</xdr:colOff>
      <xdr:row>3</xdr:row>
      <xdr:rowOff>123825</xdr:rowOff>
    </xdr:from>
    <xdr:to>
      <xdr:col>2</xdr:col>
      <xdr:colOff>3108325</xdr:colOff>
      <xdr:row>3</xdr:row>
      <xdr:rowOff>2124075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149350" y="898525"/>
          <a:ext cx="2581275" cy="20002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ackage" Target="../embeddings/Microsoft_Word_Document.docx"/><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dimension ref="A1"/>
  <sheetViews>
    <sheetView workbookViewId="0">
      <selection activeCell="N19" sqref="N19"/>
    </sheetView>
  </sheetViews>
  <sheetFormatPr defaultRowHeight="15.6"/>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pageSetUpPr fitToPage="1"/>
  </sheetPr>
  <dimension ref="A2:I24"/>
  <sheetViews>
    <sheetView topLeftCell="A15" zoomScale="80" zoomScaleNormal="80" workbookViewId="0">
      <selection activeCell="F17" sqref="F17"/>
    </sheetView>
  </sheetViews>
  <sheetFormatPr defaultColWidth="11" defaultRowHeight="13.8"/>
  <cols>
    <col min="1" max="1" width="2.5" style="180" customWidth="1"/>
    <col min="2" max="2" width="5.59765625" style="180" customWidth="1"/>
    <col min="3" max="3" width="51.09765625" style="180" customWidth="1"/>
    <col min="4" max="4" width="49.09765625" style="180" customWidth="1"/>
    <col min="5" max="5" width="56.09765625" style="169" customWidth="1"/>
    <col min="6" max="8" width="8.59765625" style="183" customWidth="1"/>
    <col min="9" max="9" width="58.796875" style="180" customWidth="1"/>
    <col min="10" max="16384" width="11" style="180"/>
  </cols>
  <sheetData>
    <row r="2" spans="1:9">
      <c r="B2" s="204" t="s">
        <v>139</v>
      </c>
    </row>
    <row r="3" spans="1:9">
      <c r="D3" s="357" t="s">
        <v>140</v>
      </c>
    </row>
    <row r="4" spans="1:9" ht="165.6">
      <c r="D4" s="163" t="s">
        <v>141</v>
      </c>
    </row>
    <row r="5" spans="1:9">
      <c r="A5" s="185"/>
      <c r="B5" s="186"/>
      <c r="C5" s="185"/>
      <c r="H5" s="183" t="s">
        <v>12</v>
      </c>
    </row>
    <row r="6" spans="1:9" ht="27.6">
      <c r="A6" s="185"/>
      <c r="B6" s="323" t="s">
        <v>37</v>
      </c>
      <c r="C6" s="324" t="s">
        <v>38</v>
      </c>
      <c r="D6" s="277" t="s">
        <v>39</v>
      </c>
      <c r="E6" s="277" t="s">
        <v>40</v>
      </c>
      <c r="F6" s="277" t="s">
        <v>41</v>
      </c>
      <c r="G6" s="277" t="s">
        <v>42</v>
      </c>
      <c r="H6" s="278" t="s">
        <v>43</v>
      </c>
      <c r="I6" s="277" t="s">
        <v>44</v>
      </c>
    </row>
    <row r="7" spans="1:9">
      <c r="A7" s="185"/>
      <c r="B7" s="317"/>
      <c r="C7" s="274"/>
      <c r="D7" s="191"/>
      <c r="E7" s="230"/>
      <c r="F7" s="230"/>
      <c r="G7" s="230"/>
      <c r="H7" s="230"/>
      <c r="I7" s="191"/>
    </row>
    <row r="8" spans="1:9" ht="153" customHeight="1">
      <c r="A8" s="185"/>
      <c r="B8" s="164">
        <v>6.1</v>
      </c>
      <c r="C8" s="114" t="s">
        <v>360</v>
      </c>
      <c r="D8" s="316" t="s">
        <v>361</v>
      </c>
      <c r="E8" s="165"/>
      <c r="F8" s="166">
        <v>90</v>
      </c>
      <c r="G8" s="166">
        <v>1</v>
      </c>
      <c r="H8" s="279">
        <f>$F8*$G8</f>
        <v>90</v>
      </c>
      <c r="I8" s="325" t="s">
        <v>379</v>
      </c>
    </row>
    <row r="9" spans="1:9" ht="124.2">
      <c r="A9" s="185"/>
      <c r="B9" s="164">
        <v>6.2</v>
      </c>
      <c r="C9" s="224" t="s">
        <v>245</v>
      </c>
      <c r="D9" s="316" t="s">
        <v>408</v>
      </c>
      <c r="E9" s="165"/>
      <c r="F9" s="166">
        <v>75</v>
      </c>
      <c r="G9" s="166">
        <v>1</v>
      </c>
      <c r="H9" s="279">
        <f t="shared" ref="H9:H19" si="0">$F9*$G9</f>
        <v>75</v>
      </c>
      <c r="I9" s="325" t="s">
        <v>246</v>
      </c>
    </row>
    <row r="10" spans="1:9" ht="138">
      <c r="A10" s="185"/>
      <c r="B10" s="164">
        <v>6.3</v>
      </c>
      <c r="C10" s="114" t="s">
        <v>307</v>
      </c>
      <c r="D10" s="316" t="s">
        <v>409</v>
      </c>
      <c r="E10" s="165"/>
      <c r="F10" s="166">
        <v>70</v>
      </c>
      <c r="G10" s="166">
        <v>1</v>
      </c>
      <c r="H10" s="279">
        <f t="shared" si="0"/>
        <v>70</v>
      </c>
      <c r="I10" s="325" t="s">
        <v>247</v>
      </c>
    </row>
    <row r="11" spans="1:9" ht="179.4">
      <c r="A11" s="185"/>
      <c r="B11" s="164">
        <v>6.4</v>
      </c>
      <c r="C11" s="114" t="s">
        <v>306</v>
      </c>
      <c r="D11" s="316" t="s">
        <v>142</v>
      </c>
      <c r="E11" s="165"/>
      <c r="F11" s="166">
        <v>25</v>
      </c>
      <c r="G11" s="166">
        <v>1</v>
      </c>
      <c r="H11" s="279">
        <f t="shared" si="0"/>
        <v>25</v>
      </c>
      <c r="I11" s="341" t="s">
        <v>339</v>
      </c>
    </row>
    <row r="12" spans="1:9" ht="168" customHeight="1">
      <c r="A12" s="185"/>
      <c r="B12" s="164">
        <v>6.5</v>
      </c>
      <c r="C12" s="114" t="s">
        <v>248</v>
      </c>
      <c r="D12" s="316" t="s">
        <v>143</v>
      </c>
      <c r="E12" s="165"/>
      <c r="F12" s="166">
        <v>92</v>
      </c>
      <c r="G12" s="166">
        <v>1</v>
      </c>
      <c r="H12" s="279">
        <f t="shared" si="0"/>
        <v>92</v>
      </c>
      <c r="I12" s="325" t="s">
        <v>249</v>
      </c>
    </row>
    <row r="13" spans="1:9" ht="163.05000000000001" customHeight="1">
      <c r="A13" s="185"/>
      <c r="B13" s="164">
        <v>6.6</v>
      </c>
      <c r="C13" s="114" t="s">
        <v>250</v>
      </c>
      <c r="D13" s="316" t="s">
        <v>144</v>
      </c>
      <c r="E13" s="165"/>
      <c r="F13" s="166">
        <v>100</v>
      </c>
      <c r="G13" s="166">
        <v>1</v>
      </c>
      <c r="H13" s="279">
        <f t="shared" si="0"/>
        <v>100</v>
      </c>
      <c r="I13" s="325" t="s">
        <v>251</v>
      </c>
    </row>
    <row r="14" spans="1:9" ht="151.80000000000001">
      <c r="A14" s="192"/>
      <c r="B14" s="164">
        <v>6.7</v>
      </c>
      <c r="C14" s="114" t="s">
        <v>252</v>
      </c>
      <c r="D14" s="316" t="s">
        <v>145</v>
      </c>
      <c r="E14" s="165"/>
      <c r="F14" s="166">
        <v>95</v>
      </c>
      <c r="G14" s="166">
        <v>1</v>
      </c>
      <c r="H14" s="279">
        <f t="shared" si="0"/>
        <v>95</v>
      </c>
      <c r="I14" s="325" t="s">
        <v>380</v>
      </c>
    </row>
    <row r="15" spans="1:9" ht="194.1" customHeight="1">
      <c r="A15" s="192"/>
      <c r="B15" s="164">
        <v>6.8</v>
      </c>
      <c r="C15" s="114" t="s">
        <v>308</v>
      </c>
      <c r="D15" s="316" t="s">
        <v>381</v>
      </c>
      <c r="E15" s="165"/>
      <c r="F15" s="166">
        <v>45</v>
      </c>
      <c r="G15" s="166">
        <v>1</v>
      </c>
      <c r="H15" s="279">
        <f t="shared" si="0"/>
        <v>45</v>
      </c>
      <c r="I15" s="341" t="s">
        <v>340</v>
      </c>
    </row>
    <row r="16" spans="1:9">
      <c r="B16" s="194"/>
      <c r="C16" s="215"/>
      <c r="D16" s="194"/>
      <c r="E16" s="165"/>
      <c r="F16" s="166">
        <v>0</v>
      </c>
      <c r="G16" s="166">
        <v>0</v>
      </c>
      <c r="H16" s="279">
        <f t="shared" si="0"/>
        <v>0</v>
      </c>
      <c r="I16" s="194"/>
    </row>
    <row r="17" spans="2:9" ht="14.4">
      <c r="B17" s="194"/>
      <c r="C17" s="215"/>
      <c r="D17" s="280"/>
      <c r="E17" s="165"/>
      <c r="F17" s="166">
        <v>0</v>
      </c>
      <c r="G17" s="166">
        <v>0</v>
      </c>
      <c r="H17" s="279">
        <f t="shared" si="0"/>
        <v>0</v>
      </c>
      <c r="I17" s="194"/>
    </row>
    <row r="18" spans="2:9">
      <c r="B18" s="194"/>
      <c r="C18" s="215"/>
      <c r="D18" s="194"/>
      <c r="E18" s="165"/>
      <c r="F18" s="166">
        <v>0</v>
      </c>
      <c r="G18" s="166">
        <v>0</v>
      </c>
      <c r="H18" s="279">
        <f t="shared" si="0"/>
        <v>0</v>
      </c>
      <c r="I18" s="194"/>
    </row>
    <row r="19" spans="2:9" ht="14.4">
      <c r="B19" s="194"/>
      <c r="C19" s="215"/>
      <c r="D19" s="280"/>
      <c r="E19" s="165"/>
      <c r="F19" s="166">
        <v>0</v>
      </c>
      <c r="G19" s="166">
        <v>0</v>
      </c>
      <c r="H19" s="279">
        <f t="shared" si="0"/>
        <v>0</v>
      </c>
      <c r="I19" s="194"/>
    </row>
    <row r="21" spans="2:9" ht="15">
      <c r="E21" s="178" t="s">
        <v>64</v>
      </c>
      <c r="F21" s="179"/>
      <c r="G21" s="179"/>
      <c r="H21" s="281">
        <f>(SUMIF(H$8:H$19,"&gt;=0")/G$22)*(G$22/G$23)</f>
        <v>74</v>
      </c>
    </row>
    <row r="22" spans="2:9" ht="15">
      <c r="E22" s="178" t="s">
        <v>65</v>
      </c>
      <c r="F22" s="179" t="s">
        <v>12</v>
      </c>
      <c r="G22" s="282">
        <f>COUNTIF(G$8:G$19,"&gt;0")</f>
        <v>8</v>
      </c>
      <c r="H22" s="179"/>
    </row>
    <row r="23" spans="2:9" ht="15">
      <c r="E23" s="178" t="s">
        <v>66</v>
      </c>
      <c r="F23" s="179" t="s">
        <v>12</v>
      </c>
      <c r="G23" s="282">
        <f>SUMIF($G$8:$G$19,"&gt;0")</f>
        <v>8</v>
      </c>
      <c r="H23" s="179"/>
    </row>
    <row r="24" spans="2:9" ht="15">
      <c r="E24" s="178" t="s">
        <v>209</v>
      </c>
      <c r="F24" s="281">
        <f>SUMIF(F$8:F$19,"&gt;=0")/$G$22</f>
        <v>74</v>
      </c>
      <c r="G24" s="179"/>
      <c r="H24" s="179"/>
    </row>
  </sheetData>
  <dataValidations count="1">
    <dataValidation type="whole" operator="lessThan" allowBlank="1" showInputMessage="1" showErrorMessage="1" sqref="H8:H19" xr:uid="{00000000-0002-0000-0900-000000000000}">
      <formula1>101</formula1>
    </dataValidation>
  </dataValidations>
  <pageMargins left="0.7" right="0.7" top="0.75" bottom="0.75" header="0.3" footer="0.3"/>
  <pageSetup paperSize="9" scale="49" fitToHeight="2" orientation="landscape"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pageSetUpPr fitToPage="1"/>
  </sheetPr>
  <dimension ref="A2:I24"/>
  <sheetViews>
    <sheetView tabSelected="1" zoomScale="80" zoomScaleNormal="80" workbookViewId="0">
      <selection activeCell="I15" sqref="B2:I15"/>
    </sheetView>
  </sheetViews>
  <sheetFormatPr defaultColWidth="11" defaultRowHeight="13.8"/>
  <cols>
    <col min="1" max="1" width="2.59765625" style="180" customWidth="1"/>
    <col min="2" max="2" width="5.59765625" style="180" customWidth="1"/>
    <col min="3" max="3" width="78.796875" style="180" customWidth="1"/>
    <col min="4" max="4" width="85.8984375" style="180" customWidth="1"/>
    <col min="5" max="5" width="4.5" style="349" hidden="1" customWidth="1"/>
    <col min="6" max="6" width="8.59765625" style="183" customWidth="1"/>
    <col min="7" max="7" width="8.5" style="183" customWidth="1"/>
    <col min="8" max="8" width="8.59765625" style="183" customWidth="1"/>
    <col min="9" max="9" width="110.796875" style="180" customWidth="1"/>
    <col min="10" max="16384" width="11" style="180"/>
  </cols>
  <sheetData>
    <row r="2" spans="1:9">
      <c r="B2" s="181" t="s">
        <v>146</v>
      </c>
    </row>
    <row r="3" spans="1:9">
      <c r="D3" s="310" t="s">
        <v>147</v>
      </c>
    </row>
    <row r="4" spans="1:9" ht="190.05" customHeight="1">
      <c r="D4" s="377" t="s">
        <v>148</v>
      </c>
    </row>
    <row r="5" spans="1:9">
      <c r="A5" s="185"/>
      <c r="B5" s="186"/>
      <c r="C5" s="185"/>
    </row>
    <row r="6" spans="1:9" s="214" customFormat="1" ht="27.6">
      <c r="A6" s="210"/>
      <c r="B6" s="326" t="s">
        <v>37</v>
      </c>
      <c r="C6" s="327" t="s">
        <v>38</v>
      </c>
      <c r="D6" s="286" t="s">
        <v>39</v>
      </c>
      <c r="E6" s="285" t="s">
        <v>40</v>
      </c>
      <c r="F6" s="286" t="s">
        <v>41</v>
      </c>
      <c r="G6" s="286" t="s">
        <v>42</v>
      </c>
      <c r="H6" s="285" t="s">
        <v>149</v>
      </c>
      <c r="I6" s="286" t="s">
        <v>44</v>
      </c>
    </row>
    <row r="7" spans="1:9">
      <c r="A7" s="185"/>
      <c r="B7" s="317"/>
      <c r="C7" s="274"/>
      <c r="D7" s="191"/>
      <c r="E7" s="328"/>
      <c r="F7" s="230"/>
      <c r="G7" s="230"/>
      <c r="H7" s="230"/>
      <c r="I7" s="191"/>
    </row>
    <row r="8" spans="1:9" s="169" customFormat="1" ht="124.8" customHeight="1">
      <c r="A8" s="168"/>
      <c r="B8" s="164">
        <v>7.1</v>
      </c>
      <c r="C8" s="114" t="s">
        <v>150</v>
      </c>
      <c r="D8" s="195" t="s">
        <v>151</v>
      </c>
      <c r="E8" s="165"/>
      <c r="F8" s="166">
        <v>35</v>
      </c>
      <c r="G8" s="166">
        <v>1</v>
      </c>
      <c r="H8" s="283">
        <f>$F8*$G8</f>
        <v>35</v>
      </c>
      <c r="I8" s="114" t="s">
        <v>152</v>
      </c>
    </row>
    <row r="9" spans="1:9" s="169" customFormat="1" ht="124.2" customHeight="1">
      <c r="A9" s="168"/>
      <c r="B9" s="164">
        <v>7.2</v>
      </c>
      <c r="C9" s="114" t="s">
        <v>153</v>
      </c>
      <c r="D9" s="195" t="s">
        <v>154</v>
      </c>
      <c r="E9" s="165"/>
      <c r="F9" s="166">
        <v>55</v>
      </c>
      <c r="G9" s="166">
        <v>1</v>
      </c>
      <c r="H9" s="283">
        <f>$F9*$G9</f>
        <v>55</v>
      </c>
      <c r="I9" s="330" t="s">
        <v>341</v>
      </c>
    </row>
    <row r="10" spans="1:9" ht="138" customHeight="1">
      <c r="A10" s="185"/>
      <c r="B10" s="164">
        <v>7.3</v>
      </c>
      <c r="C10" s="114" t="s">
        <v>155</v>
      </c>
      <c r="D10" s="195" t="s">
        <v>156</v>
      </c>
      <c r="E10" s="165"/>
      <c r="F10" s="166">
        <v>75</v>
      </c>
      <c r="G10" s="166">
        <v>1</v>
      </c>
      <c r="H10" s="283">
        <f t="shared" ref="H10:H19" si="0">$F10*$G10</f>
        <v>75</v>
      </c>
      <c r="I10" s="114" t="s">
        <v>157</v>
      </c>
    </row>
    <row r="11" spans="1:9" ht="110.4">
      <c r="A11" s="185"/>
      <c r="B11" s="164">
        <v>7.4</v>
      </c>
      <c r="C11" s="114" t="s">
        <v>158</v>
      </c>
      <c r="D11" s="195" t="s">
        <v>159</v>
      </c>
      <c r="E11" s="165"/>
      <c r="F11" s="166">
        <v>25</v>
      </c>
      <c r="G11" s="166">
        <v>1</v>
      </c>
      <c r="H11" s="283">
        <f t="shared" si="0"/>
        <v>25</v>
      </c>
      <c r="I11" s="114" t="s">
        <v>315</v>
      </c>
    </row>
    <row r="12" spans="1:9" ht="122.4" customHeight="1">
      <c r="A12" s="185"/>
      <c r="B12" s="164">
        <v>7.5</v>
      </c>
      <c r="C12" s="114" t="s">
        <v>160</v>
      </c>
      <c r="D12" s="195" t="s">
        <v>161</v>
      </c>
      <c r="E12" s="170"/>
      <c r="F12" s="166">
        <v>85</v>
      </c>
      <c r="G12" s="166">
        <v>1</v>
      </c>
      <c r="H12" s="283">
        <f t="shared" si="0"/>
        <v>85</v>
      </c>
      <c r="I12" s="114" t="s">
        <v>162</v>
      </c>
    </row>
    <row r="13" spans="1:9" ht="121.2" customHeight="1">
      <c r="A13" s="185"/>
      <c r="B13" s="164">
        <v>7.6</v>
      </c>
      <c r="C13" s="114" t="s">
        <v>163</v>
      </c>
      <c r="D13" s="195" t="s">
        <v>164</v>
      </c>
      <c r="E13" s="170"/>
      <c r="F13" s="362">
        <v>100</v>
      </c>
      <c r="G13" s="166">
        <v>1</v>
      </c>
      <c r="H13" s="283">
        <f t="shared" si="0"/>
        <v>100</v>
      </c>
      <c r="I13" s="114" t="s">
        <v>165</v>
      </c>
    </row>
    <row r="14" spans="1:9" ht="96.6">
      <c r="A14" s="185"/>
      <c r="B14" s="164">
        <v>7.7</v>
      </c>
      <c r="C14" s="114" t="s">
        <v>166</v>
      </c>
      <c r="D14" s="195" t="s">
        <v>167</v>
      </c>
      <c r="E14" s="170"/>
      <c r="F14" s="363">
        <v>75</v>
      </c>
      <c r="G14" s="193">
        <v>1</v>
      </c>
      <c r="H14" s="283">
        <f t="shared" si="0"/>
        <v>75</v>
      </c>
      <c r="I14" s="114" t="s">
        <v>168</v>
      </c>
    </row>
    <row r="15" spans="1:9" ht="80.400000000000006" customHeight="1">
      <c r="B15" s="164">
        <v>7.8</v>
      </c>
      <c r="C15" s="114" t="s">
        <v>219</v>
      </c>
      <c r="D15" s="195" t="s">
        <v>169</v>
      </c>
      <c r="E15" s="350"/>
      <c r="F15" s="193">
        <v>75</v>
      </c>
      <c r="G15" s="193">
        <v>1</v>
      </c>
      <c r="H15" s="283">
        <f t="shared" si="0"/>
        <v>75</v>
      </c>
      <c r="I15" s="114" t="s">
        <v>170</v>
      </c>
    </row>
    <row r="16" spans="1:9" ht="14.4">
      <c r="B16" s="194"/>
      <c r="C16" s="194"/>
      <c r="D16" s="280"/>
      <c r="E16" s="353"/>
      <c r="F16" s="193">
        <v>0</v>
      </c>
      <c r="G16" s="193">
        <v>0</v>
      </c>
      <c r="H16" s="283">
        <f t="shared" si="0"/>
        <v>0</v>
      </c>
      <c r="I16" s="194"/>
    </row>
    <row r="17" spans="2:9" ht="14.4">
      <c r="B17" s="194"/>
      <c r="C17" s="194"/>
      <c r="D17" s="280"/>
      <c r="E17" s="353"/>
      <c r="F17" s="193">
        <v>0</v>
      </c>
      <c r="G17" s="193">
        <v>0</v>
      </c>
      <c r="H17" s="283">
        <f t="shared" si="0"/>
        <v>0</v>
      </c>
      <c r="I17" s="194"/>
    </row>
    <row r="18" spans="2:9" ht="14.4">
      <c r="B18" s="194"/>
      <c r="C18" s="194"/>
      <c r="D18" s="280"/>
      <c r="E18" s="353"/>
      <c r="F18" s="193">
        <v>0</v>
      </c>
      <c r="G18" s="193">
        <v>0</v>
      </c>
      <c r="H18" s="283">
        <f t="shared" si="0"/>
        <v>0</v>
      </c>
      <c r="I18" s="194"/>
    </row>
    <row r="19" spans="2:9">
      <c r="B19" s="194"/>
      <c r="C19" s="194"/>
      <c r="D19" s="194"/>
      <c r="E19" s="350"/>
      <c r="F19" s="193">
        <v>0</v>
      </c>
      <c r="G19" s="193">
        <v>0</v>
      </c>
      <c r="H19" s="284">
        <f t="shared" si="0"/>
        <v>0</v>
      </c>
      <c r="I19" s="194"/>
    </row>
    <row r="21" spans="2:9">
      <c r="E21" s="195" t="s">
        <v>64</v>
      </c>
      <c r="F21" s="196"/>
      <c r="G21" s="196"/>
      <c r="H21" s="287">
        <f>(SUMIF(H$8:H$19,"&gt;=0")/G$22)*(G$22/G$23)</f>
        <v>65.625</v>
      </c>
    </row>
    <row r="22" spans="2:9">
      <c r="E22" s="195" t="s">
        <v>65</v>
      </c>
      <c r="F22" s="196" t="s">
        <v>12</v>
      </c>
      <c r="G22" s="288">
        <f>COUNTIF(G$8:G$19,"&gt;0")</f>
        <v>8</v>
      </c>
      <c r="H22" s="196"/>
    </row>
    <row r="23" spans="2:9">
      <c r="E23" s="195" t="s">
        <v>66</v>
      </c>
      <c r="F23" s="196" t="s">
        <v>12</v>
      </c>
      <c r="G23" s="288">
        <f>SUMIF($G$8:$G$19,"&gt;0")</f>
        <v>8</v>
      </c>
      <c r="H23" s="196"/>
    </row>
    <row r="24" spans="2:9">
      <c r="E24" s="195" t="s">
        <v>209</v>
      </c>
      <c r="F24" s="287">
        <f>SUMIF(F$8:F$19,"&gt;=0")/$G$22</f>
        <v>65.625</v>
      </c>
      <c r="G24" s="196"/>
      <c r="H24" s="196"/>
    </row>
  </sheetData>
  <dataValidations count="1">
    <dataValidation type="whole" operator="lessThan" allowBlank="1" showInputMessage="1" showErrorMessage="1" sqref="H8:H19" xr:uid="{00000000-0002-0000-0A00-000000000000}">
      <formula1>101</formula1>
    </dataValidation>
  </dataValidations>
  <pageMargins left="0.7" right="0.7" top="0.75" bottom="0.75" header="0.3" footer="0.3"/>
  <pageSetup paperSize="9" scale="3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pageSetUpPr fitToPage="1"/>
  </sheetPr>
  <dimension ref="A2:I22"/>
  <sheetViews>
    <sheetView topLeftCell="A12" zoomScale="80" zoomScaleNormal="80" workbookViewId="0">
      <selection activeCell="B2" sqref="B2:I14"/>
    </sheetView>
  </sheetViews>
  <sheetFormatPr defaultColWidth="11" defaultRowHeight="13.8"/>
  <cols>
    <col min="1" max="1" width="2.59765625" style="180" customWidth="1"/>
    <col min="2" max="2" width="5.59765625" style="180" customWidth="1"/>
    <col min="3" max="3" width="66.796875" style="180" customWidth="1"/>
    <col min="4" max="4" width="83.09765625" style="180" customWidth="1"/>
    <col min="5" max="5" width="50.5" style="349" hidden="1" customWidth="1"/>
    <col min="6" max="7" width="8.59765625" style="183" customWidth="1"/>
    <col min="8" max="8" width="8.59765625" style="289" customWidth="1"/>
    <col min="9" max="9" width="90.8984375" style="180" customWidth="1"/>
    <col min="10" max="16384" width="11" style="180"/>
  </cols>
  <sheetData>
    <row r="2" spans="1:9">
      <c r="B2" s="181" t="s">
        <v>171</v>
      </c>
    </row>
    <row r="3" spans="1:9">
      <c r="D3" s="310" t="s">
        <v>172</v>
      </c>
    </row>
    <row r="4" spans="1:9" ht="190.05" customHeight="1">
      <c r="D4" s="377" t="s">
        <v>173</v>
      </c>
    </row>
    <row r="5" spans="1:9">
      <c r="A5" s="185"/>
      <c r="B5" s="186"/>
      <c r="C5" s="185"/>
      <c r="H5" s="289" t="s">
        <v>12</v>
      </c>
    </row>
    <row r="6" spans="1:9" ht="27.6">
      <c r="A6" s="185"/>
      <c r="B6" s="290" t="s">
        <v>138</v>
      </c>
      <c r="C6" s="291" t="s">
        <v>38</v>
      </c>
      <c r="D6" s="292" t="s">
        <v>39</v>
      </c>
      <c r="E6" s="293" t="s">
        <v>40</v>
      </c>
      <c r="F6" s="292" t="s">
        <v>41</v>
      </c>
      <c r="G6" s="292" t="s">
        <v>42</v>
      </c>
      <c r="H6" s="293" t="s">
        <v>174</v>
      </c>
      <c r="I6" s="292" t="s">
        <v>44</v>
      </c>
    </row>
    <row r="7" spans="1:9">
      <c r="A7" s="185"/>
      <c r="B7" s="317"/>
      <c r="C7" s="274"/>
      <c r="D7" s="191"/>
      <c r="E7" s="328"/>
      <c r="F7" s="230"/>
      <c r="G7" s="230"/>
      <c r="H7" s="328"/>
      <c r="I7" s="191"/>
    </row>
    <row r="8" spans="1:9" s="169" customFormat="1" ht="96.6">
      <c r="A8" s="168"/>
      <c r="B8" s="164">
        <v>8.1</v>
      </c>
      <c r="C8" s="114" t="s">
        <v>175</v>
      </c>
      <c r="D8" s="195" t="s">
        <v>176</v>
      </c>
      <c r="E8" s="165"/>
      <c r="F8" s="166">
        <v>0</v>
      </c>
      <c r="G8" s="166">
        <v>1</v>
      </c>
      <c r="H8" s="294">
        <f>$F8*$G8</f>
        <v>0</v>
      </c>
      <c r="I8" s="114" t="s">
        <v>220</v>
      </c>
    </row>
    <row r="9" spans="1:9" ht="82.8">
      <c r="A9" s="185"/>
      <c r="B9" s="164">
        <v>8.1999999999999993</v>
      </c>
      <c r="C9" s="114" t="s">
        <v>177</v>
      </c>
      <c r="D9" s="195" t="s">
        <v>317</v>
      </c>
      <c r="E9" s="165"/>
      <c r="F9" s="166">
        <v>0</v>
      </c>
      <c r="G9" s="166">
        <v>1</v>
      </c>
      <c r="H9" s="294">
        <f t="shared" ref="H9:H17" si="0">$F9*$G9</f>
        <v>0</v>
      </c>
      <c r="I9" s="114" t="s">
        <v>221</v>
      </c>
    </row>
    <row r="10" spans="1:9" ht="110.4">
      <c r="A10" s="185"/>
      <c r="B10" s="164">
        <v>8.3000000000000007</v>
      </c>
      <c r="C10" s="114" t="s">
        <v>178</v>
      </c>
      <c r="D10" s="195" t="s">
        <v>179</v>
      </c>
      <c r="E10" s="165"/>
      <c r="F10" s="166">
        <v>0</v>
      </c>
      <c r="G10" s="166">
        <v>1</v>
      </c>
      <c r="H10" s="294">
        <f t="shared" si="0"/>
        <v>0</v>
      </c>
      <c r="I10" s="114" t="s">
        <v>180</v>
      </c>
    </row>
    <row r="11" spans="1:9" ht="124.2">
      <c r="A11" s="185"/>
      <c r="B11" s="164">
        <v>8.4</v>
      </c>
      <c r="C11" s="114" t="s">
        <v>181</v>
      </c>
      <c r="D11" s="195" t="s">
        <v>182</v>
      </c>
      <c r="E11" s="170"/>
      <c r="F11" s="166">
        <v>75</v>
      </c>
      <c r="G11" s="166">
        <v>1</v>
      </c>
      <c r="H11" s="294">
        <f t="shared" si="0"/>
        <v>75</v>
      </c>
      <c r="I11" s="114" t="s">
        <v>183</v>
      </c>
    </row>
    <row r="12" spans="1:9" ht="138">
      <c r="A12" s="192"/>
      <c r="B12" s="164">
        <v>8.5</v>
      </c>
      <c r="C12" s="114" t="s">
        <v>184</v>
      </c>
      <c r="D12" s="195" t="s">
        <v>185</v>
      </c>
      <c r="E12" s="165"/>
      <c r="F12" s="166">
        <v>80</v>
      </c>
      <c r="G12" s="166">
        <v>1</v>
      </c>
      <c r="H12" s="294">
        <f t="shared" si="0"/>
        <v>80</v>
      </c>
      <c r="I12" s="114" t="s">
        <v>186</v>
      </c>
    </row>
    <row r="13" spans="1:9" ht="138">
      <c r="A13" s="185"/>
      <c r="B13" s="164">
        <v>8.6</v>
      </c>
      <c r="C13" s="114" t="s">
        <v>187</v>
      </c>
      <c r="D13" s="195" t="s">
        <v>188</v>
      </c>
      <c r="E13" s="165"/>
      <c r="F13" s="166">
        <v>90</v>
      </c>
      <c r="G13" s="166">
        <v>1</v>
      </c>
      <c r="H13" s="294">
        <f t="shared" si="0"/>
        <v>90</v>
      </c>
      <c r="I13" s="114" t="s">
        <v>189</v>
      </c>
    </row>
    <row r="14" spans="1:9" ht="124.2">
      <c r="A14" s="185"/>
      <c r="B14" s="164">
        <v>8.6999999999999993</v>
      </c>
      <c r="C14" s="330" t="s">
        <v>342</v>
      </c>
      <c r="D14" s="195" t="s">
        <v>316</v>
      </c>
      <c r="E14" s="351"/>
      <c r="F14" s="166">
        <v>60</v>
      </c>
      <c r="G14" s="166">
        <v>1</v>
      </c>
      <c r="H14" s="294">
        <f t="shared" si="0"/>
        <v>60</v>
      </c>
      <c r="I14" s="114" t="s">
        <v>190</v>
      </c>
    </row>
    <row r="15" spans="1:9">
      <c r="B15" s="194"/>
      <c r="C15" s="194"/>
      <c r="D15" s="194"/>
      <c r="E15" s="350"/>
      <c r="F15" s="175">
        <v>0</v>
      </c>
      <c r="G15" s="175">
        <v>0</v>
      </c>
      <c r="H15" s="294">
        <f t="shared" si="0"/>
        <v>0</v>
      </c>
      <c r="I15" s="194"/>
    </row>
    <row r="16" spans="1:9">
      <c r="B16" s="194"/>
      <c r="C16" s="194"/>
      <c r="D16" s="194"/>
      <c r="E16" s="350"/>
      <c r="F16" s="175">
        <v>0</v>
      </c>
      <c r="G16" s="175">
        <v>0</v>
      </c>
      <c r="H16" s="294">
        <f t="shared" si="0"/>
        <v>0</v>
      </c>
      <c r="I16" s="194"/>
    </row>
    <row r="17" spans="2:9">
      <c r="B17" s="194"/>
      <c r="C17" s="194"/>
      <c r="D17" s="194"/>
      <c r="E17" s="350"/>
      <c r="F17" s="175">
        <v>0</v>
      </c>
      <c r="G17" s="175">
        <v>0</v>
      </c>
      <c r="H17" s="294">
        <f t="shared" si="0"/>
        <v>0</v>
      </c>
      <c r="I17" s="194"/>
    </row>
    <row r="19" spans="2:9" ht="14.4">
      <c r="D19" s="203"/>
      <c r="E19" s="195" t="s">
        <v>64</v>
      </c>
      <c r="F19" s="196"/>
      <c r="G19" s="196"/>
      <c r="H19" s="295">
        <f>(SUMIF(H$8:H$17,"&gt;=0")/G$20)*(G$20/G$21)</f>
        <v>43.571428571428569</v>
      </c>
    </row>
    <row r="20" spans="2:9">
      <c r="E20" s="195" t="s">
        <v>65</v>
      </c>
      <c r="F20" s="196" t="s">
        <v>12</v>
      </c>
      <c r="G20" s="296">
        <f>COUNTIF(G$8:G$17,"&gt;0")</f>
        <v>7</v>
      </c>
      <c r="H20" s="196"/>
    </row>
    <row r="21" spans="2:9">
      <c r="E21" s="195" t="s">
        <v>66</v>
      </c>
      <c r="F21" s="196" t="s">
        <v>12</v>
      </c>
      <c r="G21" s="296">
        <f>SUMIF($G$8:$G$17,"&gt;0")</f>
        <v>7</v>
      </c>
      <c r="H21" s="196"/>
    </row>
    <row r="22" spans="2:9">
      <c r="E22" s="195" t="s">
        <v>209</v>
      </c>
      <c r="F22" s="295">
        <f>SUMIF(F$8:F$17,"&gt;=0")/$G$20</f>
        <v>43.571428571428569</v>
      </c>
      <c r="G22" s="196"/>
      <c r="H22" s="196"/>
    </row>
  </sheetData>
  <dataValidations count="1">
    <dataValidation type="whole" operator="lessThan" allowBlank="1" showInputMessage="1" showErrorMessage="1" sqref="H8:H17" xr:uid="{00000000-0002-0000-0B00-000000000000}">
      <formula1>101</formula1>
    </dataValidation>
  </dataValidations>
  <pageMargins left="0.43307086614173229" right="0.23622047244094491" top="0.74803149606299213" bottom="0.74803149606299213" header="0.31496062992125984" footer="0.31496062992125984"/>
  <pageSetup paperSize="9" scale="4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pageSetUpPr fitToPage="1"/>
  </sheetPr>
  <dimension ref="A2:I23"/>
  <sheetViews>
    <sheetView topLeftCell="A14" zoomScale="80" zoomScaleNormal="80" workbookViewId="0">
      <selection activeCell="D27" sqref="D27"/>
    </sheetView>
  </sheetViews>
  <sheetFormatPr defaultColWidth="11" defaultRowHeight="13.8"/>
  <cols>
    <col min="1" max="1" width="2" style="180" customWidth="1"/>
    <col min="2" max="2" width="5.59765625" style="180" customWidth="1"/>
    <col min="3" max="3" width="65.09765625" style="180" customWidth="1"/>
    <col min="4" max="4" width="70.8984375" style="182" customWidth="1"/>
    <col min="5" max="5" width="16.5" style="349" hidden="1" customWidth="1"/>
    <col min="6" max="8" width="8.59765625" style="169" customWidth="1"/>
    <col min="9" max="9" width="85.69921875" style="180" customWidth="1"/>
    <col min="10" max="16384" width="11" style="180"/>
  </cols>
  <sheetData>
    <row r="2" spans="1:9">
      <c r="B2" s="181" t="s">
        <v>191</v>
      </c>
    </row>
    <row r="3" spans="1:9">
      <c r="D3" s="184" t="s">
        <v>192</v>
      </c>
    </row>
    <row r="4" spans="1:9" ht="246" customHeight="1">
      <c r="D4" s="377" t="s">
        <v>396</v>
      </c>
    </row>
    <row r="5" spans="1:9">
      <c r="A5" s="185"/>
      <c r="B5" s="186"/>
      <c r="C5" s="185"/>
      <c r="F5" s="183" t="s">
        <v>12</v>
      </c>
      <c r="G5" s="183" t="s">
        <v>12</v>
      </c>
      <c r="H5" s="183" t="s">
        <v>12</v>
      </c>
    </row>
    <row r="6" spans="1:9" ht="27.6">
      <c r="A6" s="185"/>
      <c r="B6" s="301" t="s">
        <v>138</v>
      </c>
      <c r="C6" s="302" t="s">
        <v>38</v>
      </c>
      <c r="D6" s="303" t="s">
        <v>39</v>
      </c>
      <c r="E6" s="303" t="s">
        <v>40</v>
      </c>
      <c r="F6" s="304" t="s">
        <v>41</v>
      </c>
      <c r="G6" s="304" t="s">
        <v>42</v>
      </c>
      <c r="H6" s="303" t="s">
        <v>43</v>
      </c>
      <c r="I6" s="304" t="s">
        <v>44</v>
      </c>
    </row>
    <row r="7" spans="1:9">
      <c r="A7" s="185"/>
      <c r="B7" s="317"/>
      <c r="C7" s="274"/>
      <c r="D7" s="305"/>
      <c r="E7" s="328"/>
      <c r="F7" s="355"/>
      <c r="G7" s="355"/>
      <c r="H7" s="355"/>
      <c r="I7" s="191"/>
    </row>
    <row r="8" spans="1:9" s="169" customFormat="1" ht="98.4" customHeight="1">
      <c r="A8" s="168"/>
      <c r="B8" s="164">
        <v>9.1</v>
      </c>
      <c r="C8" s="297" t="s">
        <v>279</v>
      </c>
      <c r="D8" s="219" t="s">
        <v>280</v>
      </c>
      <c r="E8" s="165"/>
      <c r="F8" s="166">
        <v>49</v>
      </c>
      <c r="G8" s="166">
        <v>1</v>
      </c>
      <c r="H8" s="356">
        <f>$F8*G8</f>
        <v>49</v>
      </c>
      <c r="I8" s="298" t="s">
        <v>253</v>
      </c>
    </row>
    <row r="9" spans="1:9" s="169" customFormat="1" ht="82.8">
      <c r="A9" s="168"/>
      <c r="B9" s="164">
        <v>9.1999999999999993</v>
      </c>
      <c r="C9" s="222" t="s">
        <v>278</v>
      </c>
      <c r="D9" s="219" t="s">
        <v>303</v>
      </c>
      <c r="E9" s="165"/>
      <c r="F9" s="166">
        <v>45</v>
      </c>
      <c r="G9" s="166">
        <v>1</v>
      </c>
      <c r="H9" s="356">
        <f>$F9*G9</f>
        <v>45</v>
      </c>
      <c r="I9" s="221" t="s">
        <v>254</v>
      </c>
    </row>
    <row r="10" spans="1:9" ht="90.6" customHeight="1">
      <c r="A10" s="185"/>
      <c r="B10" s="164">
        <v>9.3000000000000007</v>
      </c>
      <c r="C10" s="222" t="s">
        <v>277</v>
      </c>
      <c r="D10" s="219" t="s">
        <v>281</v>
      </c>
      <c r="E10" s="165"/>
      <c r="F10" s="166">
        <v>0</v>
      </c>
      <c r="G10" s="166">
        <v>1</v>
      </c>
      <c r="H10" s="356">
        <f t="shared" ref="H10:H18" si="0">$F10*G10</f>
        <v>0</v>
      </c>
      <c r="I10" s="221" t="s">
        <v>255</v>
      </c>
    </row>
    <row r="11" spans="1:9" ht="78.599999999999994" customHeight="1">
      <c r="A11" s="185"/>
      <c r="B11" s="164">
        <v>9.4</v>
      </c>
      <c r="C11" s="222" t="s">
        <v>276</v>
      </c>
      <c r="D11" s="219" t="s">
        <v>282</v>
      </c>
      <c r="E11" s="165"/>
      <c r="F11" s="193">
        <v>0</v>
      </c>
      <c r="G11" s="193">
        <v>1</v>
      </c>
      <c r="H11" s="356">
        <f>$F11*G11</f>
        <v>0</v>
      </c>
      <c r="I11" s="299" t="s">
        <v>256</v>
      </c>
    </row>
    <row r="12" spans="1:9" ht="82.8">
      <c r="A12" s="185"/>
      <c r="B12" s="164">
        <v>9.5</v>
      </c>
      <c r="C12" s="222" t="s">
        <v>275</v>
      </c>
      <c r="D12" s="219" t="s">
        <v>382</v>
      </c>
      <c r="E12" s="165"/>
      <c r="F12" s="193">
        <v>0</v>
      </c>
      <c r="G12" s="193">
        <v>1</v>
      </c>
      <c r="H12" s="356">
        <f>$F12*G12</f>
        <v>0</v>
      </c>
      <c r="I12" s="300" t="s">
        <v>257</v>
      </c>
    </row>
    <row r="13" spans="1:9" ht="75" customHeight="1">
      <c r="A13" s="185"/>
      <c r="B13" s="164">
        <v>9.6</v>
      </c>
      <c r="C13" s="330" t="s">
        <v>343</v>
      </c>
      <c r="D13" s="219" t="s">
        <v>302</v>
      </c>
      <c r="E13" s="165"/>
      <c r="F13" s="193">
        <v>60</v>
      </c>
      <c r="G13" s="193">
        <v>1</v>
      </c>
      <c r="H13" s="356">
        <f t="shared" si="0"/>
        <v>60</v>
      </c>
      <c r="I13" s="339" t="s">
        <v>344</v>
      </c>
    </row>
    <row r="14" spans="1:9" ht="103.2" customHeight="1">
      <c r="A14" s="192"/>
      <c r="B14" s="164">
        <v>9.6999999999999993</v>
      </c>
      <c r="C14" s="222" t="s">
        <v>273</v>
      </c>
      <c r="D14" s="219" t="s">
        <v>283</v>
      </c>
      <c r="E14" s="165"/>
      <c r="F14" s="193">
        <v>15</v>
      </c>
      <c r="G14" s="193">
        <v>1</v>
      </c>
      <c r="H14" s="356">
        <f t="shared" si="0"/>
        <v>15</v>
      </c>
      <c r="I14" s="219" t="s">
        <v>258</v>
      </c>
    </row>
    <row r="15" spans="1:9" ht="82.8">
      <c r="A15" s="185"/>
      <c r="B15" s="164">
        <v>9.8000000000000007</v>
      </c>
      <c r="C15" s="222" t="s">
        <v>274</v>
      </c>
      <c r="D15" s="219" t="s">
        <v>284</v>
      </c>
      <c r="E15" s="351"/>
      <c r="F15" s="193">
        <v>0</v>
      </c>
      <c r="G15" s="193">
        <v>1</v>
      </c>
      <c r="H15" s="356">
        <f>$F15*G15</f>
        <v>0</v>
      </c>
      <c r="I15" s="219" t="s">
        <v>259</v>
      </c>
    </row>
    <row r="16" spans="1:9">
      <c r="A16" s="185"/>
      <c r="B16" s="306"/>
      <c r="C16" s="306"/>
      <c r="D16" s="307"/>
      <c r="E16" s="350"/>
      <c r="F16" s="193">
        <v>0</v>
      </c>
      <c r="G16" s="193">
        <v>0</v>
      </c>
      <c r="H16" s="356">
        <f t="shared" si="0"/>
        <v>0</v>
      </c>
      <c r="I16" s="194"/>
    </row>
    <row r="17" spans="2:9">
      <c r="B17" s="194"/>
      <c r="C17" s="194"/>
      <c r="D17" s="199"/>
      <c r="E17" s="350"/>
      <c r="F17" s="193">
        <v>0</v>
      </c>
      <c r="G17" s="193">
        <v>0</v>
      </c>
      <c r="H17" s="356">
        <f t="shared" si="0"/>
        <v>0</v>
      </c>
      <c r="I17" s="194"/>
    </row>
    <row r="18" spans="2:9">
      <c r="B18" s="194"/>
      <c r="C18" s="194"/>
      <c r="D18" s="199"/>
      <c r="E18" s="350"/>
      <c r="F18" s="193">
        <v>0</v>
      </c>
      <c r="G18" s="193">
        <v>0</v>
      </c>
      <c r="H18" s="356">
        <f t="shared" si="0"/>
        <v>0</v>
      </c>
      <c r="I18" s="194"/>
    </row>
    <row r="20" spans="2:9">
      <c r="E20" s="195" t="s">
        <v>64</v>
      </c>
      <c r="F20" s="196"/>
      <c r="G20" s="196"/>
      <c r="H20" s="308">
        <f>(SUMIF(H$8:H$18,"&gt;=0")/G$21)*(G$21/G$22)</f>
        <v>21.125</v>
      </c>
    </row>
    <row r="21" spans="2:9" ht="14.4">
      <c r="D21" s="203"/>
      <c r="E21" s="195" t="s">
        <v>65</v>
      </c>
      <c r="F21" s="196" t="s">
        <v>12</v>
      </c>
      <c r="G21" s="309">
        <f>COUNTIF(G$8:G$18,"&gt;0")</f>
        <v>8</v>
      </c>
      <c r="H21" s="196"/>
    </row>
    <row r="22" spans="2:9">
      <c r="E22" s="195" t="s">
        <v>66</v>
      </c>
      <c r="F22" s="196" t="s">
        <v>12</v>
      </c>
      <c r="G22" s="309">
        <f>SUMIF($G$8:$G$18,"&gt;0")</f>
        <v>8</v>
      </c>
      <c r="H22" s="196"/>
    </row>
    <row r="23" spans="2:9">
      <c r="E23" s="195" t="s">
        <v>209</v>
      </c>
      <c r="F23" s="308">
        <f>SUMIF(F$8:F$18,"&gt;=0")/$G$21</f>
        <v>21.125</v>
      </c>
      <c r="G23" s="196"/>
      <c r="H23" s="196"/>
    </row>
  </sheetData>
  <sheetProtection selectLockedCells="1"/>
  <dataValidations count="1">
    <dataValidation type="whole" operator="lessThan" allowBlank="1" showInputMessage="1" showErrorMessage="1" sqref="F8:H18" xr:uid="{00000000-0002-0000-0C00-000000000000}">
      <formula1>101</formula1>
    </dataValidation>
  </dataValidations>
  <pageMargins left="0.43307086614173229" right="0.23622047244094488" top="0.74803149606299213" bottom="0.74803149606299213" header="0.31496062992125984" footer="0.31496062992125984"/>
  <pageSetup paperSize="9" scale="43" orientation="landscape"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dimension ref="A2:M140"/>
  <sheetViews>
    <sheetView topLeftCell="A30" zoomScale="50" zoomScaleNormal="50" workbookViewId="0">
      <selection activeCell="R29" sqref="R29"/>
    </sheetView>
  </sheetViews>
  <sheetFormatPr defaultColWidth="11" defaultRowHeight="15.6"/>
  <cols>
    <col min="1" max="1" width="3.296875" customWidth="1"/>
    <col min="2" max="2" width="5.59765625" customWidth="1"/>
    <col min="3" max="3" width="75.5" style="37" customWidth="1"/>
    <col min="4" max="4" width="17" customWidth="1"/>
    <col min="5" max="6" width="6.59765625" style="38" customWidth="1"/>
    <col min="7" max="7" width="6.59765625" style="35" customWidth="1"/>
    <col min="10" max="10" width="23.09765625" customWidth="1"/>
    <col min="11" max="11" width="18.5" customWidth="1"/>
  </cols>
  <sheetData>
    <row r="2" spans="1:13" ht="23.4">
      <c r="B2" s="61" t="s">
        <v>193</v>
      </c>
    </row>
    <row r="3" spans="1:13">
      <c r="A3" s="7"/>
      <c r="B3" s="7"/>
      <c r="C3" s="63"/>
      <c r="D3" s="7"/>
      <c r="E3" s="43"/>
      <c r="F3" s="43"/>
      <c r="J3" s="7"/>
      <c r="K3" s="7"/>
      <c r="L3" s="7"/>
    </row>
    <row r="4" spans="1:13">
      <c r="A4" s="7"/>
      <c r="B4" s="75"/>
      <c r="C4" s="79" t="str">
        <f>'SP1 Governance and Institutions'!D3</f>
        <v>Governance and Institutions</v>
      </c>
      <c r="D4" s="75"/>
      <c r="E4" s="45"/>
      <c r="F4" s="45"/>
      <c r="G4" s="36"/>
      <c r="J4" s="7"/>
      <c r="K4" s="7"/>
      <c r="L4" s="7"/>
    </row>
    <row r="5" spans="1:13">
      <c r="A5" s="7"/>
      <c r="B5" s="42" t="s">
        <v>37</v>
      </c>
      <c r="C5" s="76" t="s">
        <v>38</v>
      </c>
      <c r="D5" s="77"/>
      <c r="E5" s="78" t="s">
        <v>41</v>
      </c>
      <c r="F5" s="78" t="s">
        <v>42</v>
      </c>
      <c r="G5" s="44" t="s">
        <v>194</v>
      </c>
      <c r="I5" s="6"/>
      <c r="J5" s="7"/>
      <c r="K5" s="21" t="s">
        <v>195</v>
      </c>
      <c r="L5" s="7"/>
      <c r="M5" s="7"/>
    </row>
    <row r="6" spans="1:13" ht="45.75" customHeight="1">
      <c r="A6" s="7"/>
      <c r="B6" s="28">
        <f>'SP1 Governance and Institutions'!B8</f>
        <v>1.1000000000000001</v>
      </c>
      <c r="C6" s="28" t="str">
        <f>'SP1 Governance and Institutions'!C8</f>
        <v>LEADERSHIP: Is there a “advocate” in government that is leading, engaging and promoting the benefits of a National SDI across all levels of government organizations, and with the private sector, academia, and the local community?</v>
      </c>
      <c r="D6" s="62"/>
      <c r="E6" s="30">
        <f>'SP1 Governance and Institutions'!F8</f>
        <v>45</v>
      </c>
      <c r="F6" s="30">
        <f>'SP1 Governance and Institutions'!G8</f>
        <v>1</v>
      </c>
      <c r="G6" s="30">
        <f>'SP1 Governance and Institutions'!H8</f>
        <v>45</v>
      </c>
      <c r="J6" s="19" t="s">
        <v>35</v>
      </c>
      <c r="K6" s="13">
        <f>G18</f>
        <v>68</v>
      </c>
      <c r="L6" s="20"/>
      <c r="M6" s="7"/>
    </row>
    <row r="7" spans="1:13" ht="32.25" customHeight="1">
      <c r="A7" s="7"/>
      <c r="B7" s="28">
        <f>'SP1 Governance and Institutions'!B9</f>
        <v>1.2</v>
      </c>
      <c r="C7" s="28" t="str">
        <f>'SP1 Governance and Institutions'!C9</f>
        <v>GOVERNING BODY: Has a Governing Body been established (or part of Digital Transformation governance) to provide leadership, direction and oversight for SDI-related activities and projects?</v>
      </c>
      <c r="D7" s="62"/>
      <c r="E7" s="30">
        <f>'SP1 Governance and Institutions'!F9</f>
        <v>100</v>
      </c>
      <c r="F7" s="30">
        <f>'SP1 Governance and Institutions'!G9</f>
        <v>1</v>
      </c>
      <c r="G7" s="30">
        <f>'SP1 Governance and Institutions'!H9</f>
        <v>100</v>
      </c>
      <c r="J7" s="19" t="s">
        <v>196</v>
      </c>
      <c r="K7" s="13">
        <f>G33</f>
        <v>64</v>
      </c>
      <c r="L7" s="20"/>
      <c r="M7" s="7"/>
    </row>
    <row r="8" spans="1:13" ht="32.25" customHeight="1">
      <c r="A8" s="7"/>
      <c r="B8" s="28">
        <f>'SP1 Governance and Institutions'!B10</f>
        <v>1.3</v>
      </c>
      <c r="C8" s="28" t="str">
        <f>'SP1 Governance and Institutions'!C10</f>
        <v>GEOSPATIAL COORDINATION UNIT: Has a geospatial  Coordination Unit been established to coordinate and be accountable for all SDI related activities?</v>
      </c>
      <c r="D8" s="62"/>
      <c r="E8" s="30">
        <f>'SP1 Governance and Institutions'!F10</f>
        <v>100</v>
      </c>
      <c r="F8" s="30">
        <f>'SP1 Governance and Institutions'!G10</f>
        <v>1</v>
      </c>
      <c r="G8" s="30">
        <f>'SP1 Governance and Institutions'!H10</f>
        <v>100</v>
      </c>
      <c r="I8" s="7"/>
      <c r="J8" s="19" t="s">
        <v>81</v>
      </c>
      <c r="K8" s="13">
        <f>G46</f>
        <v>74.428571428571431</v>
      </c>
      <c r="L8" s="20"/>
      <c r="M8" s="7"/>
    </row>
    <row r="9" spans="1:13" ht="33.75" customHeight="1">
      <c r="A9" s="7"/>
      <c r="B9" s="28">
        <f>'SP1 Governance and Institutions'!B11</f>
        <v>1.4</v>
      </c>
      <c r="C9" s="28" t="str">
        <f>'SP1 Governance and Institutions'!C11</f>
        <v>ESTABLISHING WORKING GROUPS: Have specialist Working Groups ( subject matter experts) been established to provide advice and guidance to the Governing Body and the Coordination Unit?</v>
      </c>
      <c r="D9" s="62"/>
      <c r="E9" s="30">
        <f>'SP1 Governance and Institutions'!F11</f>
        <v>75</v>
      </c>
      <c r="F9" s="30">
        <f>'SP1 Governance and Institutions'!G11</f>
        <v>1</v>
      </c>
      <c r="G9" s="30">
        <f>'SP1 Governance and Institutions'!H11</f>
        <v>75</v>
      </c>
      <c r="I9" s="7"/>
      <c r="J9" s="19" t="s">
        <v>85</v>
      </c>
      <c r="K9" s="13">
        <f>G64</f>
        <v>80.15384615384616</v>
      </c>
      <c r="L9" s="20"/>
      <c r="M9" s="7"/>
    </row>
    <row r="10" spans="1:13" ht="43.2">
      <c r="A10" s="7"/>
      <c r="B10" s="28">
        <f>'SP1 Governance and Institutions'!B12</f>
        <v>1.5</v>
      </c>
      <c r="C10" s="28" t="str">
        <f>'SP1 Governance and Institutions'!C12</f>
        <v>INSTITUTIONAL GEOSPATIAL ROLES: Are there clear and accepted institutional roles and responsibilities across all levels of government for tasks (strategic and operational) associated with all aspects of integrated geospatial information management to create a National SDI?</v>
      </c>
      <c r="D10" s="62"/>
      <c r="E10" s="30">
        <f>'SP1 Governance and Institutions'!F12</f>
        <v>0</v>
      </c>
      <c r="F10" s="30">
        <f>'SP1 Governance and Institutions'!G12</f>
        <v>1</v>
      </c>
      <c r="G10" s="30">
        <f>'SP1 Governance and Institutions'!H12</f>
        <v>0</v>
      </c>
      <c r="I10" s="7"/>
      <c r="J10" s="19" t="s">
        <v>137</v>
      </c>
      <c r="K10" s="13">
        <f>G79</f>
        <v>60.8</v>
      </c>
      <c r="L10" s="20"/>
      <c r="M10" s="7"/>
    </row>
    <row r="11" spans="1:13" ht="32.25" customHeight="1">
      <c r="A11" s="7"/>
      <c r="B11" s="28">
        <f>'SP1 Governance and Institutions'!B13</f>
        <v>1.6</v>
      </c>
      <c r="C11" s="28" t="str">
        <f>'SP1 Governance and Institutions'!C13</f>
        <v>GEOSPATIAL STRATEGY: Is there a National SDI Strategy that identifies the vision, mission, goals and objectives of the geospatial information management initiative to create a National SDI?</v>
      </c>
      <c r="D11" s="62"/>
      <c r="E11" s="30">
        <f>'SP1 Governance and Institutions'!F13</f>
        <v>0</v>
      </c>
      <c r="F11" s="30">
        <f>'SP1 Governance and Institutions'!G13</f>
        <v>1</v>
      </c>
      <c r="G11" s="30">
        <f>'SP1 Governance and Institutions'!H13</f>
        <v>0</v>
      </c>
      <c r="I11" s="7"/>
      <c r="J11" s="19" t="s">
        <v>140</v>
      </c>
      <c r="K11" s="13">
        <f>G95</f>
        <v>74</v>
      </c>
      <c r="L11" s="20"/>
      <c r="M11" s="7"/>
    </row>
    <row r="12" spans="1:13" ht="45.75" customHeight="1">
      <c r="A12" s="7"/>
      <c r="B12" s="28">
        <f>'SP1 Governance and Institutions'!B14</f>
        <v>1.7</v>
      </c>
      <c r="C12" s="28" t="str">
        <f>'SP1 Governance and Institutions'!C14</f>
        <v xml:space="preserve">VALUE PROPOSITION STATEMENT: Is there a simple statement that summarizes why stakeholders should engage with and use geospatial information and why the government needs a National SDI and how the investment is aligned with the strategic priorities of government? </v>
      </c>
      <c r="D12" s="62"/>
      <c r="E12" s="30">
        <f>'SP1 Governance and Institutions'!F14</f>
        <v>0</v>
      </c>
      <c r="F12" s="30">
        <f>'SP1 Governance and Institutions'!G14</f>
        <v>1</v>
      </c>
      <c r="G12" s="30">
        <f>'SP1 Governance and Institutions'!H14</f>
        <v>0</v>
      </c>
      <c r="I12" s="7"/>
      <c r="J12" s="19" t="s">
        <v>147</v>
      </c>
      <c r="K12" s="13">
        <f>G111</f>
        <v>65.625</v>
      </c>
      <c r="L12" s="20"/>
      <c r="M12" s="7"/>
    </row>
    <row r="13" spans="1:13" ht="36" customHeight="1">
      <c r="A13" s="7"/>
      <c r="B13" s="28">
        <f>'SP1 Governance and Institutions'!B15</f>
        <v>1.8</v>
      </c>
      <c r="C13" s="28" t="str">
        <f>'SP1 Governance and Institutions'!C15</f>
        <v>STRATEGIC ALIGNMENT: Was the process to formulate the National SDI Strategy fully inclusive and involve capturing the requirements of all key stakeholders?</v>
      </c>
      <c r="D13" s="62"/>
      <c r="E13" s="30">
        <f>'SP1 Governance and Institutions'!F15</f>
        <v>0</v>
      </c>
      <c r="F13" s="30">
        <f>'SP1 Governance and Institutions'!G15</f>
        <v>1</v>
      </c>
      <c r="G13" s="30">
        <f>'SP1 Governance and Institutions'!H15</f>
        <v>0</v>
      </c>
      <c r="I13" s="7"/>
      <c r="J13" s="19" t="s">
        <v>197</v>
      </c>
      <c r="K13" s="13">
        <f>G125</f>
        <v>43.571428571428569</v>
      </c>
      <c r="L13" s="20"/>
      <c r="M13" s="7"/>
    </row>
    <row r="14" spans="1:13" ht="36.75" customHeight="1" thickBot="1">
      <c r="A14" s="7"/>
      <c r="B14" s="28">
        <f>'SP1 Governance and Institutions'!B16</f>
        <v>1.9</v>
      </c>
      <c r="C14" s="28" t="str">
        <f>'SP1 Governance and Institutions'!C16</f>
        <v>COUNTRY LEVEL ACTION PLAN: Is there an existing Country-level Action Plan that details how the country will meet its strategic goals and objectives, when, by whom and with what budget?</v>
      </c>
      <c r="D14" s="62"/>
      <c r="E14" s="30">
        <f>'SP1 Governance and Institutions'!F16</f>
        <v>0</v>
      </c>
      <c r="F14" s="30">
        <f>'SP1 Governance and Institutions'!G16</f>
        <v>1</v>
      </c>
      <c r="G14" s="30">
        <f>'SP1 Governance and Institutions'!H16</f>
        <v>0</v>
      </c>
      <c r="I14" s="7"/>
      <c r="J14" s="19" t="s">
        <v>198</v>
      </c>
      <c r="K14" s="13">
        <f>G140</f>
        <v>21.125</v>
      </c>
      <c r="L14" s="20"/>
      <c r="M14" s="7"/>
    </row>
    <row r="15" spans="1:13" ht="64.5" customHeight="1" thickBot="1">
      <c r="A15" s="7"/>
      <c r="B15" s="28" t="str">
        <f>'SP1 Governance and Institutions'!B17</f>
        <v>1.10</v>
      </c>
      <c r="C15" s="28" t="str">
        <f>'SP1 Governance and Institutions'!C17</f>
        <v>MONITORING AND EVALUATION / SUCCESS INDICATORS: Is there a Monitoring and Evaluation Framework and associated set of Key Performance Indicators (KPIs) to regularly monitor progress of the planned deliverables towards attaining the country’s National SDI goal, and adjusting the Action Plan based on feedback?</v>
      </c>
      <c r="D15" s="62"/>
      <c r="E15" s="30">
        <f>'SP1 Governance and Institutions'!F17</f>
        <v>0</v>
      </c>
      <c r="F15" s="30">
        <f>'SP1 Governance and Institutions'!G17</f>
        <v>1</v>
      </c>
      <c r="G15" s="30">
        <f>'SP1 Governance and Institutions'!H17</f>
        <v>0</v>
      </c>
      <c r="I15" s="7"/>
      <c r="J15" s="24" t="s">
        <v>199</v>
      </c>
      <c r="K15" s="25">
        <f>ROUNDUP(SUM(K6:K14)/9, 0)</f>
        <v>62</v>
      </c>
      <c r="L15" s="20"/>
      <c r="M15" s="7"/>
    </row>
    <row r="16" spans="1:13" ht="18" customHeight="1">
      <c r="A16" s="7"/>
      <c r="B16" s="28">
        <f>'SP1 Governance and Institutions'!B18</f>
        <v>0</v>
      </c>
      <c r="C16" s="28">
        <f>'SP1 Governance and Institutions'!C18</f>
        <v>0</v>
      </c>
      <c r="D16" s="62"/>
      <c r="E16" s="30">
        <f>'SP1 Governance and Institutions'!F18</f>
        <v>0</v>
      </c>
      <c r="F16" s="30">
        <f>'SP1 Governance and Institutions'!G18</f>
        <v>0</v>
      </c>
      <c r="G16" s="30">
        <f>'SP1 Governance and Institutions'!H18</f>
        <v>0</v>
      </c>
      <c r="I16" s="7"/>
      <c r="L16" s="20"/>
      <c r="M16" s="7"/>
    </row>
    <row r="17" spans="1:13" ht="18" customHeight="1">
      <c r="A17" s="7"/>
      <c r="B17" s="28">
        <f>'SP1 Governance and Institutions'!B19</f>
        <v>0</v>
      </c>
      <c r="C17" s="28">
        <f>'SP1 Governance and Institutions'!C19</f>
        <v>0</v>
      </c>
      <c r="D17" s="62"/>
      <c r="E17" s="30">
        <f>'SP1 Governance and Institutions'!F19</f>
        <v>0</v>
      </c>
      <c r="F17" s="30">
        <f>'SP1 Governance and Institutions'!G19</f>
        <v>0</v>
      </c>
      <c r="G17" s="30">
        <f>'SP1 Governance and Institutions'!H19</f>
        <v>0</v>
      </c>
      <c r="I17" s="7"/>
      <c r="J17" s="7"/>
      <c r="K17" s="20"/>
      <c r="L17" s="20"/>
      <c r="M17" s="7"/>
    </row>
    <row r="18" spans="1:13">
      <c r="A18" s="7"/>
      <c r="B18" s="28"/>
      <c r="C18" s="28"/>
      <c r="D18" s="16" t="s">
        <v>200</v>
      </c>
      <c r="E18" s="44"/>
      <c r="F18" s="44"/>
      <c r="G18" s="46">
        <v>68</v>
      </c>
      <c r="I18" s="7"/>
      <c r="M18" s="7"/>
    </row>
    <row r="19" spans="1:13">
      <c r="A19" s="7"/>
      <c r="B19" s="14"/>
      <c r="C19" s="14"/>
      <c r="D19" s="8"/>
      <c r="E19" s="29"/>
      <c r="F19" s="29"/>
      <c r="G19" s="43"/>
      <c r="I19" s="7"/>
      <c r="M19" s="7"/>
    </row>
    <row r="20" spans="1:13">
      <c r="A20" s="7"/>
      <c r="B20" s="75"/>
      <c r="C20" s="79" t="str">
        <f>'SP2 Policy and Legal'!D3</f>
        <v>Policy and Legal</v>
      </c>
      <c r="D20" s="75"/>
      <c r="E20" s="45"/>
      <c r="F20" s="45"/>
      <c r="G20" s="36"/>
    </row>
    <row r="21" spans="1:13">
      <c r="A21" s="7"/>
      <c r="B21" s="80" t="s">
        <v>37</v>
      </c>
      <c r="C21" s="81" t="s">
        <v>201</v>
      </c>
      <c r="D21" s="74"/>
      <c r="E21" s="73" t="s">
        <v>41</v>
      </c>
      <c r="F21" s="73" t="s">
        <v>42</v>
      </c>
      <c r="G21" s="72" t="s">
        <v>194</v>
      </c>
    </row>
    <row r="22" spans="1:13" ht="48.75" customHeight="1">
      <c r="B22" s="26">
        <f>'SP2 Policy and Legal'!B8</f>
        <v>2.1</v>
      </c>
      <c r="C22" s="26" t="str">
        <f>'SP2 Policy and Legal'!C8</f>
        <v>LEGAL &amp; POLICY WORKING GROUP: Has an independent geospatial Legal &amp; Policy Working Group comprising of both data users and data providers from government, the private sector, academia and civil society been established?</v>
      </c>
      <c r="D22" s="4"/>
      <c r="E22" s="82">
        <f>'SP2 Policy and Legal'!F8</f>
        <v>0</v>
      </c>
      <c r="F22" s="82">
        <f>'SP2 Policy and Legal'!G8</f>
        <v>1</v>
      </c>
      <c r="G22" s="82">
        <f>'SP2 Policy and Legal'!H8</f>
        <v>0</v>
      </c>
    </row>
    <row r="23" spans="1:13" ht="43.2">
      <c r="B23" s="26">
        <f>'SP2 Policy and Legal'!B9</f>
        <v>2.2000000000000002</v>
      </c>
      <c r="C23" s="26" t="str">
        <f>'SP2 Policy and Legal'!C9</f>
        <v xml:space="preserve">POLICY &amp; LEGAL REVIEW, NEEDS ASSESSMENT &amp; GAP ANALYSIS :Has the Legal &amp; Policy Working Group conducted a needs assessment for the policy and legal framework to support the SDI and then identified gaps in the existing policy and legal framework to be implemented? </v>
      </c>
      <c r="D23" s="4"/>
      <c r="E23" s="82">
        <f>'SP2 Policy and Legal'!F9</f>
        <v>0</v>
      </c>
      <c r="F23" s="82">
        <f>'SP2 Policy and Legal'!G9</f>
        <v>1</v>
      </c>
      <c r="G23" s="82">
        <f>'SP2 Policy and Legal'!H9</f>
        <v>0</v>
      </c>
    </row>
    <row r="24" spans="1:13" ht="43.2">
      <c r="B24" s="26">
        <f>'SP2 Policy and Legal'!B10</f>
        <v>2.2999999999999998</v>
      </c>
      <c r="C24" s="26" t="str">
        <f>'SP2 Policy and Legal'!C10</f>
        <v>NON-LEGALLY BINDING, INFORMAL AGREEMENTS: Are there non-binding policies, executive orders, administrative measures, memorandum of understandings, norms and guides part of the policy and legal framework to provide aspirational, features of the SDI?</v>
      </c>
      <c r="D24" s="4"/>
      <c r="E24" s="82">
        <v>100</v>
      </c>
      <c r="F24" s="82">
        <f>'SP2 Policy and Legal'!G10</f>
        <v>1</v>
      </c>
      <c r="G24" s="82">
        <f>'SP2 Policy and Legal'!H10</f>
        <v>100</v>
      </c>
    </row>
    <row r="25" spans="1:13" ht="30" customHeight="1">
      <c r="B25" s="26">
        <f>'SP2 Policy and Legal'!B11</f>
        <v>2.4</v>
      </c>
      <c r="C25" s="26" t="str">
        <f>'SP2 Policy and Legal'!C11</f>
        <v>DATA SHARING: Are there effective arrangements in the policy and legal framework to ensure that geospatial data sharing is encouraged, promoted and fully enabled?</v>
      </c>
      <c r="D25" s="4"/>
      <c r="E25" s="82">
        <v>90</v>
      </c>
      <c r="F25" s="82">
        <f>'SP2 Policy and Legal'!G11</f>
        <v>1</v>
      </c>
      <c r="G25" s="82">
        <f>'SP2 Policy and Legal'!H11</f>
        <v>90</v>
      </c>
    </row>
    <row r="26" spans="1:13" ht="30" customHeight="1">
      <c r="B26" s="26">
        <f>'SP2 Policy and Legal'!B12</f>
        <v>2.5</v>
      </c>
      <c r="C26" s="26" t="str">
        <f>'SP2 Policy and Legal'!C12</f>
        <v>LICENSING GEOSPATIAL INFORMATION: Are geospatial data licensing agreements (data use rights) supported between providers and users of the data?</v>
      </c>
      <c r="D26" s="4"/>
      <c r="E26" s="82">
        <f>'SP2 Policy and Legal'!F12</f>
        <v>100</v>
      </c>
      <c r="F26" s="82">
        <f>'SP2 Policy and Legal'!G12</f>
        <v>1</v>
      </c>
      <c r="G26" s="82">
        <f>'SP2 Policy and Legal'!H12</f>
        <v>100</v>
      </c>
    </row>
    <row r="27" spans="1:13" ht="33.75" customHeight="1">
      <c r="B27" s="26">
        <f>'SP2 Policy and Legal'!B13</f>
        <v>2.6</v>
      </c>
      <c r="C27" s="26" t="str">
        <f>'SP2 Policy and Legal'!C13</f>
        <v>OPEN DATA POLICY: Is there a policy or legislation that supports the dissemination of geospatial data through ‘Open Data’?</v>
      </c>
      <c r="D27" s="4"/>
      <c r="E27" s="82">
        <f>'SP2 Policy and Legal'!F13</f>
        <v>100</v>
      </c>
      <c r="F27" s="82">
        <f>'SP2 Policy and Legal'!G13</f>
        <v>1</v>
      </c>
      <c r="G27" s="82">
        <f>'SP2 Policy and Legal'!H13</f>
        <v>100</v>
      </c>
    </row>
    <row r="28" spans="1:13" ht="36" customHeight="1">
      <c r="B28" s="26">
        <f>'SP2 Policy and Legal'!B14</f>
        <v>2.7</v>
      </c>
      <c r="C28" s="26" t="str">
        <f>'SP2 Policy and Legal'!C14</f>
        <v>PRIVACY AND DATA PROTECTION: Are there specific data protection and privacy laws around geospatial data to safeguard the rights of individuals.</v>
      </c>
      <c r="D28" s="4"/>
      <c r="E28" s="82">
        <f>'SP2 Policy and Legal'!F14</f>
        <v>85</v>
      </c>
      <c r="F28" s="82">
        <f>'SP2 Policy and Legal'!G14</f>
        <v>1</v>
      </c>
      <c r="G28" s="82">
        <f>'SP2 Policy and Legal'!H14</f>
        <v>85</v>
      </c>
    </row>
    <row r="29" spans="1:13" ht="43.2">
      <c r="B29" s="26">
        <f>'SP2 Policy and Legal'!B15</f>
        <v>2.8</v>
      </c>
      <c r="C29" s="26" t="str">
        <f>'SP2 Policy and Legal'!C15</f>
        <v>INTELLECTUAL PROPERTY RIGHTS: Is there a robust policy and legal framework that clarifies intellectual property rights (IPR) in respect to geospatial information for both data providers and data consumers?</v>
      </c>
      <c r="D29" s="4"/>
      <c r="E29" s="82">
        <f>'SP2 Policy and Legal'!F15</f>
        <v>70</v>
      </c>
      <c r="F29" s="82">
        <f>'SP2 Policy and Legal'!G15</f>
        <v>1</v>
      </c>
      <c r="G29" s="82">
        <f>'SP2 Policy and Legal'!H15</f>
        <v>70</v>
      </c>
    </row>
    <row r="30" spans="1:13" ht="36.75" customHeight="1">
      <c r="B30" s="26" t="str">
        <f>'SP2 Policy and Legal'!B16</f>
        <v>2.9</v>
      </c>
      <c r="C30" s="26" t="str">
        <f>'SP2 Policy and Legal'!C16</f>
        <v>LIABILITY : Are there arrangements within the policy and legal framework that clarifies liability in respect to geospatial information for data and service providers?</v>
      </c>
      <c r="D30" s="4"/>
      <c r="E30" s="82">
        <f>'SP2 Policy and Legal'!F16</f>
        <v>70</v>
      </c>
      <c r="F30" s="82">
        <f>'SP2 Policy and Legal'!G16</f>
        <v>1</v>
      </c>
      <c r="G30" s="82">
        <f>'SP2 Policy and Legal'!H16</f>
        <v>70</v>
      </c>
    </row>
    <row r="31" spans="1:13" ht="43.2">
      <c r="B31" s="26" t="str">
        <f>'SP2 Policy and Legal'!B17</f>
        <v>2.10</v>
      </c>
      <c r="C31" s="26" t="str">
        <f>'SP2 Policy and Legal'!C17</f>
        <v>COMPLIANCE STRATEGY: Is there a Compliance Strategy that defines how organizations and individuals are encouraged to comply with geospatial policies, laws and regulations and how compliance will be monitored?</v>
      </c>
      <c r="D31" s="4"/>
      <c r="E31" s="82">
        <f>'SP2 Policy and Legal'!F17</f>
        <v>20</v>
      </c>
      <c r="F31" s="82">
        <f>'SP2 Policy and Legal'!G17</f>
        <v>1</v>
      </c>
      <c r="G31" s="82">
        <f>'SP2 Policy and Legal'!H17</f>
        <v>20</v>
      </c>
    </row>
    <row r="32" spans="1:13">
      <c r="B32" s="26">
        <f>'SP2 Policy and Legal'!B18</f>
        <v>0</v>
      </c>
      <c r="C32" s="26">
        <f>'SP2 Policy and Legal'!C18</f>
        <v>0</v>
      </c>
      <c r="D32" s="4"/>
      <c r="E32" s="82">
        <f>'SP2 Policy and Legal'!F18</f>
        <v>0</v>
      </c>
      <c r="F32" s="82">
        <f>'SP2 Policy and Legal'!G18</f>
        <v>0</v>
      </c>
      <c r="G32" s="82">
        <f>'SP2 Policy and Legal'!H18</f>
        <v>0</v>
      </c>
    </row>
    <row r="33" spans="2:7">
      <c r="B33" s="5"/>
      <c r="C33" s="27"/>
      <c r="D33" s="83" t="s">
        <v>200</v>
      </c>
      <c r="E33" s="84"/>
      <c r="F33" s="84"/>
      <c r="G33" s="46">
        <v>64</v>
      </c>
    </row>
    <row r="34" spans="2:7">
      <c r="B34" s="2"/>
      <c r="C34" s="15"/>
      <c r="D34" s="3"/>
      <c r="E34" s="31"/>
      <c r="F34" s="31"/>
    </row>
    <row r="35" spans="2:7">
      <c r="B35" s="9"/>
      <c r="C35" s="88" t="str">
        <f>'SP3 Financial'!D3</f>
        <v>Financial</v>
      </c>
      <c r="D35" s="9"/>
      <c r="E35" s="48"/>
      <c r="F35" s="48"/>
    </row>
    <row r="36" spans="2:7">
      <c r="B36" s="87" t="s">
        <v>37</v>
      </c>
      <c r="C36" s="65" t="s">
        <v>38</v>
      </c>
      <c r="D36" s="10"/>
      <c r="E36" s="86" t="s">
        <v>41</v>
      </c>
      <c r="F36" s="86" t="s">
        <v>42</v>
      </c>
      <c r="G36" s="49" t="s">
        <v>194</v>
      </c>
    </row>
    <row r="37" spans="2:7" ht="33.75" customHeight="1">
      <c r="B37" s="1">
        <f>'SP3 Financial'!B8</f>
        <v>3.1</v>
      </c>
      <c r="C37" s="1" t="str">
        <f>'SP3 Financial'!C8</f>
        <v xml:space="preserve">FINANCIAL GOVERNANCE AND ACCOUNTABILITY: Is the financial management function supporting the agencies developing the SDI fully staffed, operating effectively and transparently, and has full accountability? </v>
      </c>
      <c r="D37" s="85"/>
      <c r="E37" s="32">
        <f>'SP3 Financial'!F8</f>
        <v>100</v>
      </c>
      <c r="F37" s="32">
        <f>'SP3 Financial'!G8</f>
        <v>1</v>
      </c>
      <c r="G37" s="32">
        <f>'SP3 Financial'!H8</f>
        <v>100</v>
      </c>
    </row>
    <row r="38" spans="2:7" ht="20.25" customHeight="1">
      <c r="B38" s="1">
        <f>'SP3 Financial'!B9</f>
        <v>3.2</v>
      </c>
      <c r="C38" s="1" t="str">
        <f>'SP3 Financial'!C9</f>
        <v>BUSINESS MODEL: Has a sustainable business model for a  functional SDI been defined?</v>
      </c>
      <c r="D38" s="85"/>
      <c r="E38" s="32">
        <f>'SP3 Financial'!F9</f>
        <v>75</v>
      </c>
      <c r="F38" s="32">
        <f>'SP3 Financial'!G9</f>
        <v>1</v>
      </c>
      <c r="G38" s="32">
        <f>'SP3 Financial'!H9</f>
        <v>75</v>
      </c>
    </row>
    <row r="39" spans="2:7" ht="28.8">
      <c r="B39" s="1">
        <f>'SP3 Financial'!B10</f>
        <v>3.3</v>
      </c>
      <c r="C39" s="1" t="str">
        <f>'SP3 Financial'!C10</f>
        <v>STRATEGIC OPPORTUNITIES: Have opportunities for raising additional revenue and/or reducing direct costs to assist SDI development been investigated?</v>
      </c>
      <c r="D39" s="85"/>
      <c r="E39" s="32">
        <f>'SP3 Financial'!F10</f>
        <v>80</v>
      </c>
      <c r="F39" s="32">
        <f>'SP3 Financial'!G10</f>
        <v>1</v>
      </c>
      <c r="G39" s="32">
        <f>'SP3 Financial'!H10</f>
        <v>80</v>
      </c>
    </row>
    <row r="40" spans="2:7" ht="33" customHeight="1">
      <c r="B40" s="1">
        <f>'SP3 Financial'!B11</f>
        <v>3.4</v>
      </c>
      <c r="C40" s="1" t="str">
        <f>'SP3 Financial'!C11</f>
        <v>FUNDING SOURCES: Does the SDI Governing Body  have a full understanding of the possible sources of financial partnerships for investment funding, including international sources, and what is required to secure them?</v>
      </c>
      <c r="D40" s="85"/>
      <c r="E40" s="32">
        <f>'SP3 Financial'!F11</f>
        <v>100</v>
      </c>
      <c r="F40" s="32">
        <f>'SP3 Financial'!G11</f>
        <v>1</v>
      </c>
      <c r="G40" s="32">
        <f>'SP3 Financial'!H11</f>
        <v>100</v>
      </c>
    </row>
    <row r="41" spans="2:7" ht="31.5" customHeight="1">
      <c r="B41" s="1">
        <f>'SP3 Financial'!B12</f>
        <v>3.5</v>
      </c>
      <c r="C41" s="1" t="str">
        <f>'SP3 Financial'!C12</f>
        <v>SOCIO-ECONOMIC IMPACT ASSESSMENT (SEIA): Has a socio-economic impact assessment of the value of investment in the SDI been fully developed?</v>
      </c>
      <c r="D41" s="85"/>
      <c r="E41" s="32">
        <f>'SP3 Financial'!F12</f>
        <v>40</v>
      </c>
      <c r="F41" s="32">
        <f>'SP3 Financial'!G12</f>
        <v>1</v>
      </c>
      <c r="G41" s="32">
        <f>'SP3 Financial'!H12</f>
        <v>40</v>
      </c>
    </row>
    <row r="42" spans="2:7" ht="28.8">
      <c r="B42" s="1">
        <f>'SP3 Financial'!B13</f>
        <v>3.6</v>
      </c>
      <c r="C42" s="1" t="str">
        <f>'SP3 Financial'!C13</f>
        <v xml:space="preserve">GEOSPATIAL PRODUCT AND SERVICES PRICING: Has a coherent and sustainable pricing policy (including open data) for SDI datasets and services been established?  </v>
      </c>
      <c r="D42" s="85"/>
      <c r="E42" s="32">
        <f>'SP3 Financial'!F13</f>
        <v>100</v>
      </c>
      <c r="F42" s="32">
        <f>'SP3 Financial'!G13</f>
        <v>1</v>
      </c>
      <c r="G42" s="32">
        <f>'SP3 Financial'!H13</f>
        <v>100</v>
      </c>
    </row>
    <row r="43" spans="2:7" ht="28.8">
      <c r="B43" s="1">
        <f>'SP3 Financial'!B14</f>
        <v>3.7</v>
      </c>
      <c r="C43" s="1" t="str">
        <f>'SP3 Financial'!C14</f>
        <v>BENEFITS REALIZATION: Are the benefits of SDI implementation being measured and compared to predicted levels identified in the Socio Economic Impact Assessment?</v>
      </c>
      <c r="D43" s="85"/>
      <c r="E43" s="32">
        <f>'SP3 Financial'!F14</f>
        <v>26</v>
      </c>
      <c r="F43" s="32">
        <f>'SP3 Financial'!G14</f>
        <v>1</v>
      </c>
      <c r="G43" s="32">
        <f>'SP3 Financial'!H14</f>
        <v>26</v>
      </c>
    </row>
    <row r="44" spans="2:7" ht="19.5" customHeight="1">
      <c r="B44" s="1">
        <f>'SP3 Financial'!B15</f>
        <v>0</v>
      </c>
      <c r="C44" s="1">
        <f>'SP3 Financial'!C15</f>
        <v>0</v>
      </c>
      <c r="D44" s="85"/>
      <c r="E44" s="32">
        <f>'SP3 Financial'!F15</f>
        <v>0</v>
      </c>
      <c r="F44" s="32">
        <f>'SP3 Financial'!G15</f>
        <v>0</v>
      </c>
      <c r="G44" s="32">
        <f>'SP3 Financial'!H15</f>
        <v>0</v>
      </c>
    </row>
    <row r="45" spans="2:7">
      <c r="B45" s="1">
        <f>'SP3 Financial'!B16</f>
        <v>0</v>
      </c>
      <c r="C45" s="1">
        <f>'SP3 Financial'!C16</f>
        <v>0</v>
      </c>
      <c r="D45" s="85"/>
      <c r="E45" s="32">
        <f>'SP3 Financial'!F16</f>
        <v>0</v>
      </c>
      <c r="F45" s="32">
        <f>'SP3 Financial'!G16</f>
        <v>0</v>
      </c>
      <c r="G45" s="32">
        <f>'SP3 Financial'!H16</f>
        <v>0</v>
      </c>
    </row>
    <row r="46" spans="2:7">
      <c r="B46" s="2"/>
      <c r="C46" s="14"/>
      <c r="D46" s="17" t="s">
        <v>200</v>
      </c>
      <c r="E46" s="50"/>
      <c r="F46" s="50"/>
      <c r="G46" s="46">
        <f>'SP3 Financial'!H18</f>
        <v>74.428571428571431</v>
      </c>
    </row>
    <row r="47" spans="2:7">
      <c r="B47" s="2"/>
      <c r="C47" s="14"/>
      <c r="D47" s="14"/>
      <c r="E47" s="33"/>
      <c r="F47" s="33"/>
    </row>
    <row r="48" spans="2:7">
      <c r="B48" s="9"/>
      <c r="C48" s="88" t="str">
        <f>'SP4 Data'!D3</f>
        <v>Data</v>
      </c>
      <c r="D48" s="9"/>
      <c r="E48" s="48"/>
      <c r="F48" s="48"/>
    </row>
    <row r="49" spans="2:7">
      <c r="B49" s="89" t="s">
        <v>37</v>
      </c>
      <c r="C49" s="66" t="s">
        <v>38</v>
      </c>
      <c r="D49" s="90"/>
      <c r="E49" s="91" t="s">
        <v>41</v>
      </c>
      <c r="F49" s="91" t="s">
        <v>42</v>
      </c>
      <c r="G49" s="51" t="s">
        <v>194</v>
      </c>
    </row>
    <row r="50" spans="2:7" ht="30.75" customHeight="1">
      <c r="B50" s="1">
        <f>'SP4 Data'!B8</f>
        <v>4.0999999999999996</v>
      </c>
      <c r="C50" s="1" t="str">
        <f>'SP4 Data'!C8</f>
        <v>DATA FRAMEWORK: Has a Data Framework been established to organize the country's fundamental geospatial and statistical data holdings?</v>
      </c>
      <c r="D50" s="22"/>
      <c r="E50" s="94">
        <f>'SP4 Data'!F8</f>
        <v>68</v>
      </c>
      <c r="F50" s="94">
        <f>'SP4 Data'!G8</f>
        <v>1</v>
      </c>
      <c r="G50" s="94">
        <f>'SP4 Data'!H8</f>
        <v>68</v>
      </c>
    </row>
    <row r="51" spans="2:7" ht="33.75" customHeight="1">
      <c r="B51" s="1">
        <f>'SP4 Data'!B9</f>
        <v>4.2</v>
      </c>
      <c r="C51" s="1" t="str">
        <f>'SP4 Data'!C9</f>
        <v>GEODETIC INFRASTRUCTURE: Is there a common single national geodetic datum reference, projection and co-ordinate system?</v>
      </c>
      <c r="D51" s="22"/>
      <c r="E51" s="94">
        <f>'SP4 Data'!F9</f>
        <v>100</v>
      </c>
      <c r="F51" s="94">
        <f>'SP4 Data'!G9</f>
        <v>1</v>
      </c>
      <c r="G51" s="94">
        <f>'SP4 Data'!H9</f>
        <v>100</v>
      </c>
    </row>
    <row r="52" spans="2:7" ht="36" customHeight="1">
      <c r="B52" s="1">
        <f>'SP4 Data'!B10</f>
        <v>4.3</v>
      </c>
      <c r="C52" s="1" t="str">
        <f>'SP4 Data'!C10</f>
        <v>DATA INVENTORY AND DATA PROFILES: Has a set of fundamental datasets been identified for each data theme and do they have a data profile (e.g. descriptive metadata)?</v>
      </c>
      <c r="D52" s="22"/>
      <c r="E52" s="94">
        <f>'SP4 Data'!F10</f>
        <v>78</v>
      </c>
      <c r="F52" s="94">
        <f>'SP4 Data'!G10</f>
        <v>1</v>
      </c>
      <c r="G52" s="94">
        <f>'SP4 Data'!H10</f>
        <v>78</v>
      </c>
    </row>
    <row r="53" spans="2:7" ht="35.25" customHeight="1">
      <c r="B53" s="1">
        <f>'SP4 Data'!B11</f>
        <v>4.4000000000000004</v>
      </c>
      <c r="C53" s="1" t="str">
        <f>'SP4 Data'!C11</f>
        <v>DATA GAP ANALYSIS: Have all critical fundamental geospatial datasets been created to an agreed quality level?</v>
      </c>
      <c r="D53" s="22"/>
      <c r="E53" s="94">
        <f>'SP4 Data'!F11</f>
        <v>65</v>
      </c>
      <c r="F53" s="94">
        <f>'SP4 Data'!G11</f>
        <v>1</v>
      </c>
      <c r="G53" s="94">
        <f>'SP4 Data'!H11</f>
        <v>65</v>
      </c>
    </row>
    <row r="54" spans="2:7" ht="20.25" customHeight="1">
      <c r="B54" s="1">
        <f>'SP4 Data'!B12</f>
        <v>4.5</v>
      </c>
      <c r="C54" s="1" t="str">
        <f>'SP4 Data'!C12</f>
        <v>DATA THEME ROAD MAP: Are all critical geospatial datasets being maintained and enhanced?</v>
      </c>
      <c r="D54" s="22"/>
      <c r="E54" s="94">
        <f>'SP4 Data'!F12</f>
        <v>88</v>
      </c>
      <c r="F54" s="94">
        <f>'SP4 Data'!G12</f>
        <v>1</v>
      </c>
      <c r="G54" s="94">
        <f>'SP4 Data'!H12</f>
        <v>88</v>
      </c>
    </row>
    <row r="55" spans="2:7" ht="33" customHeight="1">
      <c r="B55" s="1">
        <f>'SP4 Data'!B13</f>
        <v>4.5999999999999996</v>
      </c>
      <c r="C55" s="1" t="str">
        <f>'SP4 Data'!C13</f>
        <v>DATA ACQUISITION PROGRAM: Is there a centrally coordinated Data Acquisition Program, where organizations (including project teams) can register their data requirements at agreed intervals and central purchasing reduces duplication?</v>
      </c>
      <c r="D55" s="22"/>
      <c r="E55" s="94">
        <f>'SP4 Data'!F13</f>
        <v>38</v>
      </c>
      <c r="F55" s="94">
        <f>'SP4 Data'!G13</f>
        <v>1</v>
      </c>
      <c r="G55" s="94">
        <f>'SP4 Data'!H13</f>
        <v>38</v>
      </c>
    </row>
    <row r="56" spans="2:7" ht="48.75" customHeight="1">
      <c r="B56" s="1">
        <f>'SP4 Data'!B14</f>
        <v>4.7</v>
      </c>
      <c r="C56" s="1" t="str">
        <f>'SP4 Data'!C14</f>
        <v>DATA CUSTODIANSHIP / OWNERSHIP GUIDELINES: In terms of fundamental data themes, have data custodians / owners been allocated/mandated with the responsibility for the management of the data within their care?</v>
      </c>
      <c r="D56" s="22"/>
      <c r="E56" s="94">
        <f>'SP4 Data'!F14</f>
        <v>88</v>
      </c>
      <c r="F56" s="94">
        <f>'SP4 Data'!G14</f>
        <v>1</v>
      </c>
      <c r="G56" s="94">
        <f>'SP4 Data'!H14</f>
        <v>88</v>
      </c>
    </row>
    <row r="57" spans="2:7" ht="36.75" customHeight="1">
      <c r="B57" s="1">
        <f>'SP4 Data'!B15</f>
        <v>4.8</v>
      </c>
      <c r="C57" s="1" t="str">
        <f>'SP4 Data'!C15</f>
        <v>DATA QUALITY: Are the fundamental datasets being checked for data quality to ensure that the data is fit-for-purpose?</v>
      </c>
      <c r="D57" s="22"/>
      <c r="E57" s="94">
        <f>'SP4 Data'!F15</f>
        <v>83</v>
      </c>
      <c r="F57" s="94">
        <f>'SP4 Data'!G15</f>
        <v>1</v>
      </c>
      <c r="G57" s="94">
        <f>'SP4 Data'!H15</f>
        <v>83</v>
      </c>
    </row>
    <row r="58" spans="2:7" ht="18.75" customHeight="1">
      <c r="B58" s="1">
        <f>'SP4 Data'!B16</f>
        <v>4.9000000000000004</v>
      </c>
      <c r="C58" s="1" t="str">
        <f>'SP4 Data'!C16</f>
        <v>METADATA: Is metadata maintained for all fundamental datasets?</v>
      </c>
      <c r="D58" s="22"/>
      <c r="E58" s="94">
        <f>'SP4 Data'!F16</f>
        <v>100</v>
      </c>
      <c r="F58" s="94">
        <f>'SP4 Data'!G16</f>
        <v>1</v>
      </c>
      <c r="G58" s="94">
        <f>'SP4 Data'!H16</f>
        <v>100</v>
      </c>
    </row>
    <row r="59" spans="2:7" ht="33" customHeight="1">
      <c r="B59" s="1" t="str">
        <f>'SP4 Data'!B17</f>
        <v>4.10</v>
      </c>
      <c r="C59" s="1" t="str">
        <f>'SP4 Data'!C17</f>
        <v>DATA SHARING: Are there official guidelines for agencies to refer to when sharing/releasing geospatial information?</v>
      </c>
      <c r="D59" s="22"/>
      <c r="E59" s="94">
        <f>'SP4 Data'!F17</f>
        <v>78</v>
      </c>
      <c r="F59" s="94">
        <f>'SP4 Data'!G17</f>
        <v>1</v>
      </c>
      <c r="G59" s="94">
        <f>'SP4 Data'!H17</f>
        <v>78</v>
      </c>
    </row>
    <row r="60" spans="2:7" ht="31.5" customHeight="1">
      <c r="B60" s="1">
        <f>'SP4 Data'!B18</f>
        <v>4.1100000000000003</v>
      </c>
      <c r="C60" s="1" t="str">
        <f>'SP4 Data'!C18</f>
        <v>DATA STORAGE AND RETRIEVAL: Are fundamental datasets managed in a secure storage environment and easily retrieved?</v>
      </c>
      <c r="D60" s="22"/>
      <c r="E60" s="94">
        <f>'SP4 Data'!F18</f>
        <v>100</v>
      </c>
      <c r="F60" s="94">
        <f>'SP4 Data'!G18</f>
        <v>1</v>
      </c>
      <c r="G60" s="94">
        <f>'SP4 Data'!H18</f>
        <v>100</v>
      </c>
    </row>
    <row r="61" spans="2:7" ht="32.25" customHeight="1">
      <c r="B61" s="1">
        <f>'SP4 Data'!B19</f>
        <v>4.12</v>
      </c>
      <c r="C61" s="1" t="str">
        <f>'SP4 Data'!C19</f>
        <v xml:space="preserve">DATA SUPPLY CHAINS: Do government agencies (all levels) participate in a national strategy that defines the sequence of processes involved in the production and distribution of geospatial data, and are their mechanisms that formalize data exchange between agencies? </v>
      </c>
      <c r="D61" s="22"/>
      <c r="E61" s="94">
        <f>'SP4 Data'!F19</f>
        <v>81</v>
      </c>
      <c r="F61" s="94">
        <f>'SP4 Data'!G19</f>
        <v>1</v>
      </c>
      <c r="G61" s="94">
        <f>'SP4 Data'!H19</f>
        <v>81</v>
      </c>
    </row>
    <row r="62" spans="2:7" ht="21.75" customHeight="1">
      <c r="B62" s="1">
        <f>'SP4 Data'!B20</f>
        <v>4.13</v>
      </c>
      <c r="C62" s="1" t="str">
        <f>'SP4 Data'!C20</f>
        <v>DATA INTEROPERABILITY: Is data interoperable with multiple systems and services?</v>
      </c>
      <c r="D62" s="22"/>
      <c r="E62" s="94">
        <f>'SP4 Data'!F20</f>
        <v>75</v>
      </c>
      <c r="F62" s="94">
        <f>'SP4 Data'!G20</f>
        <v>1</v>
      </c>
      <c r="G62" s="94">
        <f>'SP4 Data'!H20</f>
        <v>75</v>
      </c>
    </row>
    <row r="63" spans="2:7" ht="16.5" customHeight="1">
      <c r="B63" s="1">
        <f>'SP4 Data'!B21</f>
        <v>0</v>
      </c>
      <c r="C63" s="1">
        <f>'SP4 Data'!C21</f>
        <v>0</v>
      </c>
      <c r="D63" s="22"/>
      <c r="E63" s="94">
        <f>'SP4 Data'!F21</f>
        <v>0</v>
      </c>
      <c r="F63" s="94">
        <f>'SP4 Data'!G21</f>
        <v>0</v>
      </c>
      <c r="G63" s="94">
        <f>'SP4 Data'!H21</f>
        <v>0</v>
      </c>
    </row>
    <row r="64" spans="2:7">
      <c r="B64" s="2"/>
      <c r="C64" s="15"/>
      <c r="D64" s="92" t="s">
        <v>200</v>
      </c>
      <c r="E64" s="93"/>
      <c r="F64" s="93"/>
      <c r="G64" s="47">
        <f>'SP4 Data'!H23</f>
        <v>80.15384615384616</v>
      </c>
    </row>
    <row r="65" spans="2:7">
      <c r="B65" s="2"/>
      <c r="C65" s="15"/>
      <c r="D65" s="3"/>
      <c r="E65" s="31"/>
      <c r="F65" s="31"/>
    </row>
    <row r="66" spans="2:7">
      <c r="B66" s="9"/>
      <c r="C66" s="88" t="str">
        <f>'SP5 Innovation'!D3</f>
        <v>Innovation</v>
      </c>
      <c r="D66" s="9"/>
      <c r="E66" s="48"/>
      <c r="F66" s="48"/>
    </row>
    <row r="67" spans="2:7">
      <c r="B67" s="95" t="s">
        <v>37</v>
      </c>
      <c r="C67" s="67" t="s">
        <v>38</v>
      </c>
      <c r="D67" s="96"/>
      <c r="E67" s="97" t="s">
        <v>41</v>
      </c>
      <c r="F67" s="97" t="s">
        <v>42</v>
      </c>
      <c r="G67" s="52" t="s">
        <v>194</v>
      </c>
    </row>
    <row r="68" spans="2:7" ht="33" customHeight="1">
      <c r="B68" s="1">
        <f>'SP5 Innovation'!B8</f>
        <v>5.0999999999999996</v>
      </c>
      <c r="C68" s="1" t="str">
        <f>'SP5 Innovation'!C8</f>
        <v>INNOVATION GROUP: Is there an active Innovation Group or similar reporting to the Governing Body?</v>
      </c>
      <c r="D68" s="85"/>
      <c r="E68" s="32">
        <f>'SP5 Innovation'!F8</f>
        <v>20</v>
      </c>
      <c r="F68" s="32">
        <f>'SP5 Innovation'!G8</f>
        <v>1</v>
      </c>
      <c r="G68" s="32">
        <f>'SP5 Innovation'!H8</f>
        <v>20</v>
      </c>
    </row>
    <row r="69" spans="2:7" ht="46.5" customHeight="1">
      <c r="B69" s="1">
        <f>'SP5 Innovation'!B9</f>
        <v>5.2</v>
      </c>
      <c r="C69" s="1" t="str">
        <f>'SP5 Innovation'!C9</f>
        <v>GEOSPATIAL INNOVATION STRATEGY: Is there an innovation strategy to drive transformational change, invigorate the geospatial market place, and trigger investment in innovation?</v>
      </c>
      <c r="D69" s="85"/>
      <c r="E69" s="32">
        <f>'SP5 Innovation'!F9</f>
        <v>50</v>
      </c>
      <c r="F69" s="32">
        <f>'SP5 Innovation'!G9</f>
        <v>1</v>
      </c>
      <c r="G69" s="32">
        <f>'SP5 Innovation'!H9</f>
        <v>50</v>
      </c>
    </row>
    <row r="70" spans="2:7" ht="33" customHeight="1">
      <c r="B70" s="1">
        <f>'SP5 Innovation'!B10</f>
        <v>5.3</v>
      </c>
      <c r="C70" s="1" t="str">
        <f>'SP5 Innovation'!C10</f>
        <v>CORE ICT INFRASTRUCTURE: Is the fundamental ICT infrastructure (Internet, electricity and digital geospatial technologies) available, accessible and easily leveraged?</v>
      </c>
      <c r="D70" s="85"/>
      <c r="E70" s="32">
        <f>'SP5 Innovation'!F10</f>
        <v>100</v>
      </c>
      <c r="F70" s="32">
        <f>'SP5 Innovation'!G10</f>
        <v>1</v>
      </c>
      <c r="G70" s="32">
        <f>'SP5 Innovation'!H10</f>
        <v>100</v>
      </c>
    </row>
    <row r="71" spans="2:7" ht="46.5" customHeight="1">
      <c r="B71" s="1">
        <f>'SP5 Innovation'!B11</f>
        <v>5.4</v>
      </c>
      <c r="C71" s="1" t="str">
        <f>'SP5 Innovation'!C11</f>
        <v>DATA PRODUCTS AND SERVICES: Are geospatial technologies being used to deliver new services and insights to the broader community of users (beyond specialist/expert users), and as a catalyst for innovation in areas of strategic need?</v>
      </c>
      <c r="D71" s="85"/>
      <c r="E71" s="32">
        <f>'SP5 Innovation'!F11</f>
        <v>45</v>
      </c>
      <c r="F71" s="32">
        <f>'SP5 Innovation'!G11</f>
        <v>1</v>
      </c>
      <c r="G71" s="32">
        <f>'SP5 Innovation'!H11</f>
        <v>45</v>
      </c>
    </row>
    <row r="72" spans="2:7" ht="33.75" customHeight="1">
      <c r="B72" s="1">
        <f>'SP5 Innovation'!B12</f>
        <v>5.5</v>
      </c>
      <c r="C72" s="1" t="str">
        <f>'SP5 Innovation'!C12</f>
        <v>MODERNIZING DATA ASSETS: Are state-of-the-art methods, such as machine-learning and the latest GIS software, being used widely for data creation?</v>
      </c>
      <c r="D72" s="85"/>
      <c r="E72" s="32">
        <f>'SP5 Innovation'!F12</f>
        <v>75</v>
      </c>
      <c r="F72" s="32">
        <f>'SP5 Innovation'!G12</f>
        <v>1</v>
      </c>
      <c r="G72" s="32">
        <f>'SP5 Innovation'!H12</f>
        <v>75</v>
      </c>
    </row>
    <row r="73" spans="2:7" ht="32.25" customHeight="1">
      <c r="B73" s="1">
        <f>'SP5 Innovation'!B13</f>
        <v>5.6</v>
      </c>
      <c r="C73" s="1" t="str">
        <f>'SP5 Innovation'!C13</f>
        <v>ENABLING GEOSPATIAL INFRASTRUCTURE: Is there an SDI enabling infrastructure and geoportal in operation that supports  sharing, viewing, accessing and using geospatial information?</v>
      </c>
      <c r="D73" s="85"/>
      <c r="E73" s="32">
        <f>'SP5 Innovation'!F13</f>
        <v>95</v>
      </c>
      <c r="F73" s="32">
        <f>'SP5 Innovation'!G13</f>
        <v>1</v>
      </c>
      <c r="G73" s="32">
        <f>'SP5 Innovation'!H13</f>
        <v>95</v>
      </c>
    </row>
    <row r="74" spans="2:7" ht="34.5" customHeight="1">
      <c r="B74" s="1">
        <f>'SP5 Innovation'!B14</f>
        <v>5.7</v>
      </c>
      <c r="C74" s="1" t="str">
        <f>'SP5 Innovation'!C14</f>
        <v>PROCESS IMPROVEMENT: Does government actively engage in geospatial-related process improvement programs, and are the academic and private sectors involved?</v>
      </c>
      <c r="D74" s="85"/>
      <c r="E74" s="32">
        <f>'SP5 Innovation'!F14</f>
        <v>23</v>
      </c>
      <c r="F74" s="32">
        <f>'SP5 Innovation'!G14</f>
        <v>1</v>
      </c>
      <c r="G74" s="32">
        <f>'SP5 Innovation'!H14</f>
        <v>23</v>
      </c>
    </row>
    <row r="75" spans="2:7" ht="34.5" customHeight="1">
      <c r="B75" s="1">
        <f>'SP5 Innovation'!B15</f>
        <v>5.8</v>
      </c>
      <c r="C75" s="1" t="str">
        <f>'SP5 Innovation'!C15</f>
        <v>NATIONAL INNOVATION SYSTEM: Does the government have an organization responsible for innovation? Is geospatial data and technology included in the government's innovation efforts?</v>
      </c>
      <c r="D75" s="85"/>
      <c r="E75" s="32">
        <f>'SP5 Innovation'!F15</f>
        <v>75</v>
      </c>
      <c r="F75" s="32">
        <f>'SP5 Innovation'!G15</f>
        <v>1</v>
      </c>
      <c r="G75" s="32">
        <f>'SP5 Innovation'!H15</f>
        <v>75</v>
      </c>
    </row>
    <row r="76" spans="2:7" ht="36" customHeight="1">
      <c r="B76" s="1">
        <f>'SP5 Innovation'!B16</f>
        <v>5.9</v>
      </c>
      <c r="C76" s="1" t="str">
        <f>'SP5 Innovation'!C16</f>
        <v>GEOSPATIAL INNOVATION PROGRAM: Is there an investment program for geospatial information and technology innovation?</v>
      </c>
      <c r="D76" s="85"/>
      <c r="E76" s="32">
        <f>'SP5 Innovation'!F16</f>
        <v>75</v>
      </c>
      <c r="F76" s="32">
        <f>'SP5 Innovation'!G16</f>
        <v>1</v>
      </c>
      <c r="G76" s="32">
        <f>'SP5 Innovation'!H16</f>
        <v>75</v>
      </c>
    </row>
    <row r="77" spans="2:7" ht="35.25" customHeight="1">
      <c r="B77" s="1" t="str">
        <f>'SP5 Innovation'!B17</f>
        <v>5.10</v>
      </c>
      <c r="C77" s="1" t="str">
        <f>'SP5 Innovation'!C17</f>
        <v>INTEGRATED SYSTEM OF SYSTEMS: Are individual geospatial data systems interrelated using integrative technologies?</v>
      </c>
      <c r="D77" s="85"/>
      <c r="E77" s="32">
        <f>'SP5 Innovation'!F17</f>
        <v>50</v>
      </c>
      <c r="F77" s="32">
        <f>'SP5 Innovation'!G17</f>
        <v>1</v>
      </c>
      <c r="G77" s="32">
        <f>'SP5 Innovation'!H17</f>
        <v>50</v>
      </c>
    </row>
    <row r="78" spans="2:7" ht="18" customHeight="1">
      <c r="B78" s="1">
        <f>'SP5 Innovation'!B18</f>
        <v>0</v>
      </c>
      <c r="C78" s="1">
        <f>'SP5 Innovation'!C18</f>
        <v>0</v>
      </c>
      <c r="D78" s="85"/>
      <c r="E78" s="32">
        <f>'SP5 Innovation'!F18</f>
        <v>0</v>
      </c>
      <c r="F78" s="32">
        <f>'SP5 Innovation'!G18</f>
        <v>0</v>
      </c>
      <c r="G78" s="32">
        <f>'SP5 Innovation'!H18</f>
        <v>0</v>
      </c>
    </row>
    <row r="79" spans="2:7">
      <c r="B79" s="2"/>
      <c r="C79" s="14"/>
      <c r="D79" s="98" t="s">
        <v>200</v>
      </c>
      <c r="E79" s="99"/>
      <c r="F79" s="99"/>
      <c r="G79" s="47">
        <f>'SP5 Innovation'!H20</f>
        <v>60.8</v>
      </c>
    </row>
    <row r="80" spans="2:7">
      <c r="B80" s="2"/>
      <c r="C80" s="14"/>
      <c r="D80" s="8"/>
      <c r="E80" s="29"/>
      <c r="F80" s="29"/>
    </row>
    <row r="81" spans="2:7">
      <c r="B81" s="9"/>
      <c r="C81" s="88" t="str">
        <f>'SP6 Standards'!D3</f>
        <v>Standards</v>
      </c>
      <c r="D81" s="9"/>
      <c r="E81" s="48"/>
      <c r="F81" s="48"/>
    </row>
    <row r="82" spans="2:7">
      <c r="B82" s="104" t="s">
        <v>37</v>
      </c>
      <c r="C82" s="68" t="s">
        <v>38</v>
      </c>
      <c r="D82" s="102"/>
      <c r="E82" s="103" t="s">
        <v>41</v>
      </c>
      <c r="F82" s="103" t="s">
        <v>42</v>
      </c>
      <c r="G82" s="53" t="s">
        <v>194</v>
      </c>
    </row>
    <row r="83" spans="2:7" ht="36" customHeight="1">
      <c r="B83" s="1">
        <f>'SP6 Standards'!B8</f>
        <v>6.1</v>
      </c>
      <c r="C83" s="1" t="str">
        <f>'SP6 Standards'!C8</f>
        <v>STANDARDS GOVERNANCE: Is there standards leadership embedded in the Governing Body and a Working Group on standards established and operational?</v>
      </c>
      <c r="D83" s="100"/>
      <c r="E83" s="101">
        <f>'SP6 Standards'!F8</f>
        <v>90</v>
      </c>
      <c r="F83" s="101">
        <f>'SP6 Standards'!G8</f>
        <v>1</v>
      </c>
      <c r="G83" s="101">
        <f>'SP6 Standards'!H8</f>
        <v>90</v>
      </c>
    </row>
    <row r="84" spans="2:7" ht="47.25" customHeight="1">
      <c r="B84" s="1">
        <f>'SP6 Standards'!B9</f>
        <v>6.2</v>
      </c>
      <c r="C84" s="1" t="str">
        <f>'SP6 Standards'!C9</f>
        <v>STANDARDS NEEDS ASSESSMENT AND PRIORITIZATION: Has the national need for geospatial information management standards been undertaken, priorities agreed, and an on-going review process established?</v>
      </c>
      <c r="D84" s="100"/>
      <c r="E84" s="101">
        <f>'SP6 Standards'!F9</f>
        <v>75</v>
      </c>
      <c r="F84" s="101">
        <f>'SP6 Standards'!G9</f>
        <v>1</v>
      </c>
      <c r="G84" s="101">
        <f>'SP6 Standards'!H9</f>
        <v>75</v>
      </c>
    </row>
    <row r="85" spans="2:7" ht="51" customHeight="1">
      <c r="B85" s="1">
        <f>'SP6 Standards'!B10</f>
        <v>6.3</v>
      </c>
      <c r="C85" s="1" t="str">
        <f>'SP6 Standards'!C10</f>
        <v>STANDARDS STRATEGY/PLAN: Is there a National Standards Strategy and a process to review/develop (as necessary), and endorse a common framework of national data and technology standards?</v>
      </c>
      <c r="D85" s="100"/>
      <c r="E85" s="101">
        <f>'SP6 Standards'!F10</f>
        <v>70</v>
      </c>
      <c r="F85" s="101">
        <f>'SP6 Standards'!G10</f>
        <v>1</v>
      </c>
      <c r="G85" s="101">
        <f>'SP6 Standards'!H10</f>
        <v>70</v>
      </c>
    </row>
    <row r="86" spans="2:7" ht="45.75" customHeight="1">
      <c r="B86" s="1">
        <f>'SP6 Standards'!B11</f>
        <v>6.4</v>
      </c>
      <c r="C86" s="1" t="str">
        <f>'SP6 Standards'!C11</f>
        <v>STANDARDS AWARENESS: Is there an active awareness program that raises, advocates, and promotes the principles, values, needs and benefits of geospatial data and technology standards?</v>
      </c>
      <c r="D86" s="100"/>
      <c r="E86" s="101">
        <f>'SP6 Standards'!F11</f>
        <v>25</v>
      </c>
      <c r="F86" s="101">
        <f>'SP6 Standards'!G11</f>
        <v>1</v>
      </c>
      <c r="G86" s="101">
        <f>'SP6 Standards'!H11</f>
        <v>25</v>
      </c>
    </row>
    <row r="87" spans="2:7" ht="48" customHeight="1">
      <c r="B87" s="1">
        <f>'SP6 Standards'!B12</f>
        <v>6.5</v>
      </c>
      <c r="C87" s="1" t="str">
        <f>'SP6 Standards'!C12</f>
        <v>IMPLEMENTATION: Have technology and data standards been endorsed / mandated to support interoperability and enable different systems and diverse data types to work together seamlessly?</v>
      </c>
      <c r="D87" s="100"/>
      <c r="E87" s="101">
        <f>'SP6 Standards'!F12</f>
        <v>92</v>
      </c>
      <c r="F87" s="101">
        <f>'SP6 Standards'!G12</f>
        <v>1</v>
      </c>
      <c r="G87" s="101">
        <f>'SP6 Standards'!H12</f>
        <v>92</v>
      </c>
    </row>
    <row r="88" spans="2:7" ht="28.8">
      <c r="B88" s="1">
        <f>'SP6 Standards'!B13</f>
        <v>6.6</v>
      </c>
      <c r="C88" s="1" t="str">
        <f>'SP6 Standards'!C13</f>
        <v>INTERNATIONAL SDO ENGAGEMENT: Is there national representation on the international Standards Development Organizations (SDOs)?</v>
      </c>
      <c r="D88" s="100"/>
      <c r="E88" s="101">
        <f>'SP6 Standards'!F13</f>
        <v>100</v>
      </c>
      <c r="F88" s="101">
        <f>'SP6 Standards'!G13</f>
        <v>1</v>
      </c>
      <c r="G88" s="101">
        <f>'SP6 Standards'!H13</f>
        <v>100</v>
      </c>
    </row>
    <row r="89" spans="2:7" ht="28.8">
      <c r="B89" s="1">
        <f>'SP6 Standards'!B14</f>
        <v>6.7</v>
      </c>
      <c r="C89" s="1" t="str">
        <f>'SP6 Standards'!C14</f>
        <v>STANDARDS COMPLIANCE: Is a system of compliance in use to ensure that organizations are correctly implementing nationally or internationally endorsed standards?</v>
      </c>
      <c r="D89" s="100"/>
      <c r="E89" s="101">
        <f>'SP6 Standards'!F14</f>
        <v>95</v>
      </c>
      <c r="F89" s="101">
        <f>'SP6 Standards'!G14</f>
        <v>1</v>
      </c>
      <c r="G89" s="101">
        <f>'SP6 Standards'!H14</f>
        <v>95</v>
      </c>
    </row>
    <row r="90" spans="2:7" ht="28.8">
      <c r="B90" s="1">
        <f>'SP6 Standards'!B15</f>
        <v>6.8</v>
      </c>
      <c r="C90" s="1" t="str">
        <f>'SP6 Standards'!C15</f>
        <v>COMMUNITY OF PRACTICE: Has a community of practice been established to share skills, knowledge, and experiences about the implementation of standards?</v>
      </c>
      <c r="D90" s="100"/>
      <c r="E90" s="101">
        <f>'SP6 Standards'!F15</f>
        <v>45</v>
      </c>
      <c r="F90" s="101">
        <f>'SP6 Standards'!G15</f>
        <v>1</v>
      </c>
      <c r="G90" s="101">
        <f>'SP6 Standards'!H15</f>
        <v>45</v>
      </c>
    </row>
    <row r="91" spans="2:7" ht="20.25" customHeight="1">
      <c r="B91" s="1">
        <f>'SP6 Standards'!B16</f>
        <v>0</v>
      </c>
      <c r="C91" s="1">
        <f>'SP6 Standards'!C16</f>
        <v>0</v>
      </c>
      <c r="D91" s="100"/>
      <c r="E91" s="101">
        <f>'SP6 Standards'!F16</f>
        <v>0</v>
      </c>
      <c r="F91" s="101">
        <f>'SP6 Standards'!G16</f>
        <v>0</v>
      </c>
      <c r="G91" s="101">
        <f>'SP6 Standards'!H16</f>
        <v>0</v>
      </c>
    </row>
    <row r="92" spans="2:7" ht="18.75" customHeight="1">
      <c r="B92" s="1">
        <f>'SP6 Standards'!B17</f>
        <v>0</v>
      </c>
      <c r="C92" s="1">
        <f>'SP6 Standards'!C17</f>
        <v>0</v>
      </c>
      <c r="D92" s="100"/>
      <c r="E92" s="101">
        <f>'SP6 Standards'!F17</f>
        <v>0</v>
      </c>
      <c r="F92" s="101">
        <f>'SP6 Standards'!G17</f>
        <v>0</v>
      </c>
      <c r="G92" s="101">
        <f>'SP6 Standards'!H17</f>
        <v>0</v>
      </c>
    </row>
    <row r="93" spans="2:7" ht="18.75" customHeight="1">
      <c r="B93" s="1">
        <f>'SP6 Standards'!B18</f>
        <v>0</v>
      </c>
      <c r="C93" s="1">
        <f>'SP6 Standards'!C18</f>
        <v>0</v>
      </c>
      <c r="D93" s="100"/>
      <c r="E93" s="101">
        <f>'SP6 Standards'!F18</f>
        <v>0</v>
      </c>
      <c r="F93" s="101">
        <f>'SP6 Standards'!G18</f>
        <v>0</v>
      </c>
      <c r="G93" s="101">
        <f>'SP6 Standards'!H18</f>
        <v>0</v>
      </c>
    </row>
    <row r="94" spans="2:7">
      <c r="B94" s="1">
        <f>'SP6 Standards'!B19</f>
        <v>0</v>
      </c>
      <c r="C94" s="1">
        <f>'SP6 Standards'!C19</f>
        <v>0</v>
      </c>
      <c r="D94" s="100"/>
      <c r="E94" s="101">
        <f>'SP6 Standards'!F19</f>
        <v>0</v>
      </c>
      <c r="F94" s="101">
        <f>'SP6 Standards'!G19</f>
        <v>0</v>
      </c>
      <c r="G94" s="101">
        <f>'SP6 Standards'!H19</f>
        <v>0</v>
      </c>
    </row>
    <row r="95" spans="2:7">
      <c r="B95" s="2"/>
      <c r="C95" s="15"/>
      <c r="D95" s="18" t="s">
        <v>200</v>
      </c>
      <c r="E95" s="54"/>
      <c r="F95" s="54"/>
      <c r="G95" s="46">
        <f>'SP6 Standards'!H21</f>
        <v>74</v>
      </c>
    </row>
    <row r="96" spans="2:7">
      <c r="B96" s="2"/>
      <c r="C96" s="15"/>
      <c r="D96" s="15"/>
      <c r="E96" s="34"/>
      <c r="F96" s="34"/>
    </row>
    <row r="97" spans="2:7">
      <c r="B97" s="9"/>
      <c r="C97" s="88" t="str">
        <f>'SP7 Partnerships'!D3</f>
        <v>Partnerships</v>
      </c>
      <c r="D97" s="9"/>
      <c r="E97" s="48"/>
      <c r="F97" s="48"/>
    </row>
    <row r="98" spans="2:7">
      <c r="B98" s="105" t="s">
        <v>37</v>
      </c>
      <c r="C98" s="69" t="s">
        <v>38</v>
      </c>
      <c r="D98" s="106"/>
      <c r="E98" s="107" t="s">
        <v>41</v>
      </c>
      <c r="F98" s="107" t="s">
        <v>42</v>
      </c>
      <c r="G98" s="55" t="s">
        <v>194</v>
      </c>
    </row>
    <row r="99" spans="2:7" ht="43.2">
      <c r="B99" s="1">
        <f>'SP7 Partnerships'!B8</f>
        <v>7.1</v>
      </c>
      <c r="C99" s="1" t="str">
        <f>'SP7 Partnerships'!C8</f>
        <v xml:space="preserve">PARTNERSHIP AWARENESS AND OPPORTUNITIES: Are the SDI stakeholders across the city / region / country aware of the benefits of partnering and understand the types of collaboration / partnering available to adopt? </v>
      </c>
      <c r="D99" s="100"/>
      <c r="E99" s="101">
        <v>75</v>
      </c>
      <c r="F99" s="101">
        <f>'SP7 Partnerships'!G8</f>
        <v>1</v>
      </c>
      <c r="G99" s="101">
        <f>'SP7 Partnerships'!H8</f>
        <v>35</v>
      </c>
    </row>
    <row r="100" spans="2:7" ht="50.25" customHeight="1">
      <c r="B100" s="1">
        <f>'SP7 Partnerships'!B9</f>
        <v>7.2</v>
      </c>
      <c r="C100" s="1" t="str">
        <f>'SP7 Partnerships'!C9</f>
        <v>CULTURE OF COOPERATION: Are the SDI stakeholders across the city / region / country moving towards a culture based on inclusion, trusted partnerships and strategic alliances that recognize common needs, aspirations and goals, towards achieving national priorities and outcomes?</v>
      </c>
      <c r="D100" s="100"/>
      <c r="E100" s="101">
        <v>55</v>
      </c>
      <c r="F100" s="101">
        <f>'SP7 Partnerships'!G9</f>
        <v>1</v>
      </c>
      <c r="G100" s="101">
        <f>'SP7 Partnerships'!H9</f>
        <v>55</v>
      </c>
    </row>
    <row r="101" spans="2:7" ht="45.75" customHeight="1">
      <c r="B101" s="1">
        <f>'SP7 Partnerships'!B10</f>
        <v>7.3</v>
      </c>
      <c r="C101" s="1" t="str">
        <f>'SP7 Partnerships'!C10</f>
        <v>CROSS SECTOR COLLABORATION: Is a cross-sector culture of interdisciplinary collaboration being implemented across public sector institutions to reduce duplication of work or to implement complex programs where multiple areas of expertise are required?</v>
      </c>
      <c r="D101" s="100"/>
      <c r="E101" s="101">
        <v>75</v>
      </c>
      <c r="F101" s="101">
        <f>'SP7 Partnerships'!G10</f>
        <v>1</v>
      </c>
      <c r="G101" s="101">
        <f>'SP7 Partnerships'!H10</f>
        <v>75</v>
      </c>
    </row>
    <row r="102" spans="2:7" ht="48.75" customHeight="1">
      <c r="B102" s="1">
        <f>'SP7 Partnerships'!B11</f>
        <v>7.4</v>
      </c>
      <c r="C102" s="1" t="str">
        <f>'SP7 Partnerships'!C11</f>
        <v>PUBLIC PRIVATE PARTNERSHIPS: Are strategic partnerships and joint ventures between the public and private sectors, Public Private Partnerships (PPPs), being successfully implemented and delivering new or improved innovative geospatial products and services?</v>
      </c>
      <c r="D102" s="100"/>
      <c r="E102" s="101">
        <v>25</v>
      </c>
      <c r="F102" s="101">
        <f>'SP7 Partnerships'!G11</f>
        <v>1</v>
      </c>
      <c r="G102" s="101">
        <f>'SP7 Partnerships'!H11</f>
        <v>25</v>
      </c>
    </row>
    <row r="103" spans="2:7" ht="34.5" customHeight="1">
      <c r="B103" s="1">
        <f>'SP7 Partnerships'!B12</f>
        <v>7.5</v>
      </c>
      <c r="C103" s="1" t="str">
        <f>'SP7 Partnerships'!C12</f>
        <v>ACADEMIC COOPERATION: Is there cooperation between the public sector and academia to benefit from the scientific, technical, research and learning capacity available?</v>
      </c>
      <c r="D103" s="100"/>
      <c r="E103" s="101">
        <v>85</v>
      </c>
      <c r="F103" s="101">
        <f>'SP7 Partnerships'!G12</f>
        <v>1</v>
      </c>
      <c r="G103" s="101">
        <f>'SP7 Partnerships'!H12</f>
        <v>85</v>
      </c>
    </row>
    <row r="104" spans="2:7" ht="43.2">
      <c r="B104" s="1">
        <f>'SP7 Partnerships'!B13</f>
        <v>7.6</v>
      </c>
      <c r="C104" s="1" t="str">
        <f>'SP7 Partnerships'!C13</f>
        <v>INTERNATIONAL AND REGIONAL COLLABORATION: Are there international and regional collaborations on geospatial information management issues where the interaction between organizations, representing various nations, pursue common goals or interests?</v>
      </c>
      <c r="D104" s="100"/>
      <c r="E104" s="101">
        <v>100</v>
      </c>
      <c r="F104" s="101">
        <f>'SP7 Partnerships'!G13</f>
        <v>1</v>
      </c>
      <c r="G104" s="101">
        <f>'SP7 Partnerships'!H13</f>
        <v>100</v>
      </c>
    </row>
    <row r="105" spans="2:7" ht="43.2">
      <c r="B105" s="1">
        <f>'SP7 Partnerships'!B14</f>
        <v>7.7</v>
      </c>
      <c r="C105" s="1" t="str">
        <f>'SP7 Partnerships'!C14</f>
        <v>CITIZEN ENGAGEMENT: Is there civil society participation in geospatial information management where individuals and community groups are involved in geospatial information projects to either solve their own problems or contribute geospatial data through crowdsourcing?</v>
      </c>
      <c r="D105" s="100"/>
      <c r="E105" s="101">
        <v>75</v>
      </c>
      <c r="F105" s="101">
        <f>'SP7 Partnerships'!G14</f>
        <v>1</v>
      </c>
      <c r="G105" s="101">
        <f>'SP7 Partnerships'!H14</f>
        <v>75</v>
      </c>
    </row>
    <row r="106" spans="2:7" ht="36" customHeight="1">
      <c r="B106" s="1">
        <f>'SP7 Partnerships'!B15</f>
        <v>7.8</v>
      </c>
      <c r="C106" s="1" t="str">
        <f>'SP7 Partnerships'!C15</f>
        <v>MANAGING PARTNERSHIPS: Are the partnerships well managed with robust accountability for all stakeholders?</v>
      </c>
      <c r="D106" s="100"/>
      <c r="E106" s="101">
        <v>75</v>
      </c>
      <c r="F106" s="101">
        <f>'SP7 Partnerships'!G15</f>
        <v>1</v>
      </c>
      <c r="G106" s="101">
        <f>'SP7 Partnerships'!H15</f>
        <v>75</v>
      </c>
    </row>
    <row r="107" spans="2:7" ht="18.75" customHeight="1">
      <c r="B107" s="1">
        <f>'SP7 Partnerships'!B16</f>
        <v>0</v>
      </c>
      <c r="C107" s="1">
        <f>'SP7 Partnerships'!C16</f>
        <v>0</v>
      </c>
      <c r="D107" s="100"/>
      <c r="E107" s="101">
        <f>'SP7 Partnerships'!F16</f>
        <v>0</v>
      </c>
      <c r="F107" s="101">
        <f>'SP7 Partnerships'!G16</f>
        <v>0</v>
      </c>
      <c r="G107" s="101">
        <f>'SP7 Partnerships'!H16</f>
        <v>0</v>
      </c>
    </row>
    <row r="108" spans="2:7" ht="18.75" customHeight="1">
      <c r="B108" s="1">
        <f>'SP7 Partnerships'!B17</f>
        <v>0</v>
      </c>
      <c r="C108" s="1">
        <f>'SP7 Partnerships'!C17</f>
        <v>0</v>
      </c>
      <c r="D108" s="100"/>
      <c r="E108" s="101">
        <f>'SP7 Partnerships'!F17</f>
        <v>0</v>
      </c>
      <c r="F108" s="101">
        <f>'SP7 Partnerships'!G17</f>
        <v>0</v>
      </c>
      <c r="G108" s="101">
        <f>'SP7 Partnerships'!H17</f>
        <v>0</v>
      </c>
    </row>
    <row r="109" spans="2:7" ht="21" customHeight="1">
      <c r="B109" s="1">
        <f>'SP7 Partnerships'!B18</f>
        <v>0</v>
      </c>
      <c r="C109" s="1">
        <f>'SP7 Partnerships'!C18</f>
        <v>0</v>
      </c>
      <c r="D109" s="100"/>
      <c r="E109" s="101">
        <f>'SP7 Partnerships'!F18</f>
        <v>0</v>
      </c>
      <c r="F109" s="101">
        <f>'SP7 Partnerships'!G18</f>
        <v>0</v>
      </c>
      <c r="G109" s="101">
        <f>'SP7 Partnerships'!H18</f>
        <v>0</v>
      </c>
    </row>
    <row r="110" spans="2:7">
      <c r="B110" s="1">
        <f>'SP7 Partnerships'!B19</f>
        <v>0</v>
      </c>
      <c r="C110" s="1">
        <f>'SP7 Partnerships'!C19</f>
        <v>0</v>
      </c>
      <c r="D110" s="100"/>
      <c r="E110" s="101">
        <f>'SP7 Partnerships'!F19</f>
        <v>0</v>
      </c>
      <c r="F110" s="101">
        <f>'SP7 Partnerships'!G19</f>
        <v>0</v>
      </c>
      <c r="G110" s="101">
        <f>'SP7 Partnerships'!H19</f>
        <v>0</v>
      </c>
    </row>
    <row r="111" spans="2:7">
      <c r="B111" s="2"/>
      <c r="C111" s="15"/>
      <c r="D111" s="108" t="s">
        <v>200</v>
      </c>
      <c r="E111" s="109"/>
      <c r="F111" s="109"/>
      <c r="G111" s="47">
        <f>'SP7 Partnerships'!H21</f>
        <v>65.625</v>
      </c>
    </row>
    <row r="112" spans="2:7">
      <c r="B112" s="2"/>
      <c r="C112" s="15"/>
      <c r="D112" s="15"/>
      <c r="E112" s="34"/>
      <c r="F112" s="34"/>
    </row>
    <row r="113" spans="2:7">
      <c r="B113" s="9"/>
      <c r="C113" s="88" t="str">
        <f>'SP8 Capacity &amp; Education'!D3</f>
        <v>Capacity &amp; Education</v>
      </c>
      <c r="D113" s="9"/>
      <c r="E113" s="48"/>
      <c r="F113" s="48"/>
    </row>
    <row r="114" spans="2:7">
      <c r="B114" s="112" t="s">
        <v>37</v>
      </c>
      <c r="C114" s="70" t="s">
        <v>38</v>
      </c>
      <c r="D114" s="11"/>
      <c r="E114" s="56" t="s">
        <v>41</v>
      </c>
      <c r="F114" s="56" t="s">
        <v>42</v>
      </c>
      <c r="G114" s="57" t="s">
        <v>194</v>
      </c>
    </row>
    <row r="115" spans="2:7" ht="33" customHeight="1">
      <c r="B115" s="28">
        <f>'SP8 Capacity &amp; Education'!B8</f>
        <v>8.1</v>
      </c>
      <c r="C115" s="28" t="str">
        <f>'SP8 Capacity &amp; Education'!C8</f>
        <v>WORKING GROUP: Is there a Working Group on Capacity and Education reporting to the Governing Body / Coordination Unit?</v>
      </c>
      <c r="D115" s="62"/>
      <c r="E115" s="30">
        <f>'SP8 Capacity &amp; Education'!F8</f>
        <v>0</v>
      </c>
      <c r="F115" s="30">
        <f>'SP8 Capacity &amp; Education'!G8</f>
        <v>1</v>
      </c>
      <c r="G115" s="30">
        <f>'SP8 Capacity &amp; Education'!H8</f>
        <v>0</v>
      </c>
    </row>
    <row r="116" spans="2:7" ht="48.75" customHeight="1">
      <c r="B116" s="28">
        <f>'SP8 Capacity &amp; Education'!B9</f>
        <v>8.1999999999999993</v>
      </c>
      <c r="C116" s="28" t="str">
        <f>'SP8 Capacity &amp; Education'!C9</f>
        <v>ASSESSMENT AND ANALYSIS: Has an assessment been conducted to understand the priority areas for capacity development so that geospatial information management can be strengthened and sustained in the longer term?</v>
      </c>
      <c r="D116" s="62"/>
      <c r="E116" s="30">
        <f>'SP8 Capacity &amp; Education'!F9</f>
        <v>0</v>
      </c>
      <c r="F116" s="30">
        <f>'SP8 Capacity &amp; Education'!G9</f>
        <v>1</v>
      </c>
      <c r="G116" s="30">
        <f>'SP8 Capacity &amp; Education'!H9</f>
        <v>0</v>
      </c>
    </row>
    <row r="117" spans="2:7" ht="48" customHeight="1">
      <c r="B117" s="28">
        <f>'SP8 Capacity &amp; Education'!B10</f>
        <v>8.3000000000000007</v>
      </c>
      <c r="C117" s="28" t="str">
        <f>'SP8 Capacity &amp; Education'!C10</f>
        <v xml:space="preserve">STRATEGY AND IMPLEMENTATION PLAN: Is there a Capacity Development and Education Strategy and associated action plan that sets out how capacity development and education programs will support the strengthening of integrated geospatial information management? </v>
      </c>
      <c r="D117" s="62"/>
      <c r="E117" s="30">
        <f>'SP8 Capacity &amp; Education'!F10</f>
        <v>0</v>
      </c>
      <c r="F117" s="30">
        <f>'SP8 Capacity &amp; Education'!G10</f>
        <v>1</v>
      </c>
      <c r="G117" s="30">
        <f>'SP8 Capacity &amp; Education'!H10</f>
        <v>0</v>
      </c>
    </row>
    <row r="118" spans="2:7" ht="63" customHeight="1">
      <c r="B118" s="28">
        <f>'SP8 Capacity &amp; Education'!B11</f>
        <v>8.4</v>
      </c>
      <c r="C118" s="28" t="str">
        <f>'SP8 Capacity &amp; Education'!C11</f>
        <v>TERTIARY EDUCATION PROGRAMS: Is formal education through universities and colleges offering sound foundations in topics important to understanding concepts of geography and geographic science and developing competencies and skills in geospatial information management and its application?</v>
      </c>
      <c r="D118" s="62"/>
      <c r="E118" s="30">
        <f>'SP8 Capacity &amp; Education'!F11</f>
        <v>75</v>
      </c>
      <c r="F118" s="30">
        <f>'SP8 Capacity &amp; Education'!G11</f>
        <v>1</v>
      </c>
      <c r="G118" s="30">
        <f>'SP8 Capacity &amp; Education'!H11</f>
        <v>75</v>
      </c>
    </row>
    <row r="119" spans="2:7" ht="65.25" customHeight="1">
      <c r="B119" s="28">
        <f>'SP8 Capacity &amp; Education'!B12</f>
        <v>8.5</v>
      </c>
      <c r="C119" s="28" t="str">
        <f>'SP8 Capacity &amp; Education'!C12</f>
        <v>PROFESSIONAL DEVELOPMENT APPROACHES: Are the necessary human resource elements of professional training, lifelong learning, internship opportunities and / or continual technical and professional development available to the workforce to sustain geospatial information management capabilities?</v>
      </c>
      <c r="D119" s="62"/>
      <c r="E119" s="30">
        <f>'SP8 Capacity &amp; Education'!F12</f>
        <v>80</v>
      </c>
      <c r="F119" s="30">
        <f>'SP8 Capacity &amp; Education'!G12</f>
        <v>1</v>
      </c>
      <c r="G119" s="30">
        <f>'SP8 Capacity &amp; Education'!H12</f>
        <v>80</v>
      </c>
    </row>
    <row r="120" spans="2:7" ht="43.5" customHeight="1">
      <c r="B120" s="28">
        <f>'SP8 Capacity &amp; Education'!B13</f>
        <v>8.6</v>
      </c>
      <c r="C120" s="28" t="str">
        <f>'SP8 Capacity &amp; Education'!C13</f>
        <v>ENTREPRENEURSHIP: Is government supporting and stimulating entrepreneurship through innovation programs and geospatial challenges that grow the capabilities of the business sector to develop products and services that are underpinned by geospatial information?</v>
      </c>
      <c r="D120" s="62"/>
      <c r="E120" s="30">
        <f>'SP8 Capacity &amp; Education'!F13</f>
        <v>90</v>
      </c>
      <c r="F120" s="30">
        <f>'SP8 Capacity &amp; Education'!G13</f>
        <v>1</v>
      </c>
      <c r="G120" s="30">
        <f>'SP8 Capacity &amp; Education'!H13</f>
        <v>90</v>
      </c>
    </row>
    <row r="121" spans="2:7" ht="37.5" customHeight="1">
      <c r="B121" s="28">
        <f>'SP8 Capacity &amp; Education'!B14</f>
        <v>8.6999999999999993</v>
      </c>
      <c r="C121" s="28" t="str">
        <f>'SP8 Capacity &amp; Education'!C14</f>
        <v>GEOSPATIAL LITERACY IN SCHOOLS: Is geospatial literacy, including access to geospatial technologies, being optimally integrated into primary and secondary education systems?</v>
      </c>
      <c r="D121" s="62"/>
      <c r="E121" s="30">
        <f>'SP8 Capacity &amp; Education'!F14</f>
        <v>60</v>
      </c>
      <c r="F121" s="30">
        <f>'SP8 Capacity &amp; Education'!G14</f>
        <v>1</v>
      </c>
      <c r="G121" s="30">
        <f>'SP8 Capacity &amp; Education'!H14</f>
        <v>60</v>
      </c>
    </row>
    <row r="122" spans="2:7" ht="16.5" customHeight="1">
      <c r="B122" s="28">
        <f>'SP8 Capacity &amp; Education'!B15</f>
        <v>0</v>
      </c>
      <c r="C122" s="28">
        <f>'SP8 Capacity &amp; Education'!C15</f>
        <v>0</v>
      </c>
      <c r="D122" s="62"/>
      <c r="E122" s="30">
        <f>'SP8 Capacity &amp; Education'!F15</f>
        <v>0</v>
      </c>
      <c r="F122" s="30">
        <f>'SP8 Capacity &amp; Education'!G15</f>
        <v>0</v>
      </c>
      <c r="G122" s="30">
        <f>'SP8 Capacity &amp; Education'!H15</f>
        <v>0</v>
      </c>
    </row>
    <row r="123" spans="2:7" ht="16.5" customHeight="1">
      <c r="B123" s="28">
        <f>'SP8 Capacity &amp; Education'!B16</f>
        <v>0</v>
      </c>
      <c r="C123" s="28">
        <f>'SP8 Capacity &amp; Education'!C16</f>
        <v>0</v>
      </c>
      <c r="D123" s="62"/>
      <c r="E123" s="30">
        <f>'SP8 Capacity &amp; Education'!F16</f>
        <v>0</v>
      </c>
      <c r="F123" s="30">
        <f>'SP8 Capacity &amp; Education'!G16</f>
        <v>0</v>
      </c>
      <c r="G123" s="30">
        <f>'SP8 Capacity &amp; Education'!H16</f>
        <v>0</v>
      </c>
    </row>
    <row r="124" spans="2:7" ht="15.75" customHeight="1">
      <c r="B124" s="28">
        <f>'SP8 Capacity &amp; Education'!B17</f>
        <v>0</v>
      </c>
      <c r="C124" s="28">
        <f>'SP8 Capacity &amp; Education'!C17</f>
        <v>0</v>
      </c>
      <c r="D124" s="62"/>
      <c r="E124" s="30">
        <f>'SP8 Capacity &amp; Education'!F17</f>
        <v>0</v>
      </c>
      <c r="F124" s="30">
        <f>'SP8 Capacity &amp; Education'!G17</f>
        <v>0</v>
      </c>
      <c r="G124" s="30">
        <f>'SP8 Capacity &amp; Education'!H17</f>
        <v>0</v>
      </c>
    </row>
    <row r="125" spans="2:7">
      <c r="B125" s="9"/>
      <c r="C125" s="64"/>
      <c r="D125" s="110" t="s">
        <v>200</v>
      </c>
      <c r="E125" s="111"/>
      <c r="F125" s="111"/>
      <c r="G125" s="47">
        <f>'SP8 Capacity &amp; Education'!H19</f>
        <v>43.571428571428569</v>
      </c>
    </row>
    <row r="126" spans="2:7">
      <c r="B126" s="9"/>
      <c r="C126" s="64"/>
      <c r="D126" s="9"/>
      <c r="E126" s="48"/>
      <c r="F126" s="48"/>
    </row>
    <row r="127" spans="2:7">
      <c r="B127" s="9"/>
      <c r="C127" s="88" t="str">
        <f>'SP9 Comms &amp; Engagement'!_Toc516681157</f>
        <v>Communication &amp; Engagement</v>
      </c>
      <c r="D127" s="9"/>
      <c r="E127" s="48"/>
      <c r="F127" s="48"/>
    </row>
    <row r="128" spans="2:7">
      <c r="B128" s="113" t="s">
        <v>37</v>
      </c>
      <c r="C128" s="71" t="s">
        <v>38</v>
      </c>
      <c r="D128" s="12"/>
      <c r="E128" s="58" t="s">
        <v>41</v>
      </c>
      <c r="F128" s="58" t="s">
        <v>202</v>
      </c>
      <c r="G128" s="59" t="s">
        <v>203</v>
      </c>
    </row>
    <row r="129" spans="2:7" ht="28.8">
      <c r="B129" s="1">
        <f>'SP9 Comms &amp; Engagement'!B8</f>
        <v>9.1</v>
      </c>
      <c r="C129" s="1" t="str">
        <f>'SP9 Comms &amp; Engagement'!C8</f>
        <v>COMMUNICATION GOVERNANCE: Does the Governing Body have a clear understanding of the full range of current and potential stakeholders and including users?</v>
      </c>
      <c r="D129" s="62"/>
      <c r="E129" s="30">
        <f>'SP9 Comms &amp; Engagement'!F8</f>
        <v>49</v>
      </c>
      <c r="F129" s="30">
        <f>'SP9 Comms &amp; Engagement'!G8</f>
        <v>1</v>
      </c>
      <c r="G129" s="45">
        <f>'SP9 Comms &amp; Engagement'!H8</f>
        <v>49</v>
      </c>
    </row>
    <row r="130" spans="2:7">
      <c r="B130" s="1">
        <f>'SP9 Comms &amp; Engagement'!B9</f>
        <v>9.1999999999999993</v>
      </c>
      <c r="C130" s="1" t="str">
        <f>'SP9 Comms &amp; Engagement'!C9</f>
        <v>ENGAGEMENT STRATEGY: Is there is an agreed engagement strategy for all types of stakeholders?</v>
      </c>
      <c r="D130" s="40"/>
      <c r="E130" s="30">
        <f>'SP9 Comms &amp; Engagement'!F9</f>
        <v>45</v>
      </c>
      <c r="F130" s="30">
        <f>'SP9 Comms &amp; Engagement'!G9</f>
        <v>1</v>
      </c>
      <c r="G130" s="45">
        <f>'SP9 Comms &amp; Engagement'!H9</f>
        <v>45</v>
      </c>
    </row>
    <row r="131" spans="2:7" ht="35.25" customHeight="1">
      <c r="B131" s="1">
        <f>'SP9 Comms &amp; Engagement'!B11</f>
        <v>9.4</v>
      </c>
      <c r="C131" s="1" t="str">
        <f>'SP9 Comms &amp; Engagement'!C11</f>
        <v>KEY MESSAGES: Have the messages that convey the economic and societal value of SDI been agreed?</v>
      </c>
      <c r="D131" s="62"/>
      <c r="E131" s="30">
        <f>'SP9 Comms &amp; Engagement'!F11</f>
        <v>0</v>
      </c>
      <c r="F131" s="30">
        <f>'SP9 Comms &amp; Engagement'!G11</f>
        <v>1</v>
      </c>
      <c r="G131" s="45">
        <f>'SP9 Comms &amp; Engagement'!H11</f>
        <v>0</v>
      </c>
    </row>
    <row r="132" spans="2:7" ht="36" customHeight="1">
      <c r="B132" s="1">
        <f>'SP9 Comms &amp; Engagement'!B10</f>
        <v>9.3000000000000007</v>
      </c>
      <c r="C132" s="1" t="str">
        <f>'SP9 Comms &amp; Engagement'!C10</f>
        <v>COMMUNICATION TEAM: Is a dedicated team to support communications within the engagement strategy formed, fully resourced and operational?</v>
      </c>
      <c r="D132" s="62"/>
      <c r="E132" s="30">
        <f>'SP9 Comms &amp; Engagement'!F10</f>
        <v>0</v>
      </c>
      <c r="F132" s="30">
        <f>'SP9 Comms &amp; Engagement'!G10</f>
        <v>1</v>
      </c>
      <c r="G132" s="45">
        <f>'SP9 Comms &amp; Engagement'!H10</f>
        <v>0</v>
      </c>
    </row>
    <row r="133" spans="2:7" ht="33" customHeight="1">
      <c r="B133" s="1">
        <f>'SP9 Comms &amp; Engagement'!B12</f>
        <v>9.5</v>
      </c>
      <c r="C133" s="1" t="str">
        <f>'SP9 Comms &amp; Engagement'!C12</f>
        <v>COMMUNICATIONS PLAN: Has a plan for the methods of communication, to be used for each stakeholder type, been defined, agreed, and being followed?</v>
      </c>
      <c r="D133" s="62"/>
      <c r="E133" s="30">
        <f>'SP9 Comms &amp; Engagement'!F12</f>
        <v>0</v>
      </c>
      <c r="F133" s="30">
        <f>'SP9 Comms &amp; Engagement'!G12</f>
        <v>1</v>
      </c>
      <c r="G133" s="45">
        <f>'SP9 Comms &amp; Engagement'!H12</f>
        <v>0</v>
      </c>
    </row>
    <row r="134" spans="2:7" ht="32.25" customHeight="1">
      <c r="B134" s="1">
        <f>'SP9 Comms &amp; Engagement'!B13</f>
        <v>9.6</v>
      </c>
      <c r="C134" s="1" t="str">
        <f>'SP9 Comms &amp; Engagement'!C13</f>
        <v>STAKEHOLDER ENGAGEMENT: Is active and ongoing engagement with key stakeholders implemented, being reviewed and working effectively?</v>
      </c>
      <c r="D134" s="62"/>
      <c r="E134" s="30">
        <f>'SP9 Comms &amp; Engagement'!F13</f>
        <v>60</v>
      </c>
      <c r="F134" s="30">
        <f>'SP9 Comms &amp; Engagement'!G13</f>
        <v>1</v>
      </c>
      <c r="G134" s="45">
        <f>'SP9 Comms &amp; Engagement'!H13</f>
        <v>60</v>
      </c>
    </row>
    <row r="135" spans="2:7" ht="31.5" customHeight="1">
      <c r="B135" s="1">
        <f>'SP9 Comms &amp; Engagement'!B14</f>
        <v>9.6999999999999993</v>
      </c>
      <c r="C135" s="1" t="str">
        <f>'SP9 Comms &amp; Engagement'!C14</f>
        <v>CASE STUDY DATABASE: Has a database of case studies been assembled to show the use of geospatial information in society (government, private sector, citizens)?</v>
      </c>
      <c r="D135" s="62"/>
      <c r="E135" s="30">
        <f>'SP9 Comms &amp; Engagement'!F14</f>
        <v>15</v>
      </c>
      <c r="F135" s="30">
        <f>'SP9 Comms &amp; Engagement'!G14</f>
        <v>1</v>
      </c>
      <c r="G135" s="45">
        <f>'SP9 Comms &amp; Engagement'!H14</f>
        <v>15</v>
      </c>
    </row>
    <row r="136" spans="2:7" ht="30.75" customHeight="1">
      <c r="B136" s="1">
        <f>'SP9 Comms &amp; Engagement'!B15</f>
        <v>9.8000000000000007</v>
      </c>
      <c r="C136" s="1" t="str">
        <f>'SP9 Comms &amp; Engagement'!C15</f>
        <v>LINK TO SDGs: Is there is a fully established link between the National SDI and the UN Sustainable Development goals in engagement and communication materials</v>
      </c>
      <c r="D136" s="41"/>
      <c r="E136" s="30">
        <f>'SP9 Comms &amp; Engagement'!F15</f>
        <v>0</v>
      </c>
      <c r="F136" s="30">
        <f>'SP9 Comms &amp; Engagement'!G15</f>
        <v>1</v>
      </c>
      <c r="G136" s="45">
        <f>'SP9 Comms &amp; Engagement'!H15</f>
        <v>0</v>
      </c>
    </row>
    <row r="137" spans="2:7" ht="15.75" customHeight="1">
      <c r="B137" s="1">
        <f>'SP9 Comms &amp; Engagement'!B16</f>
        <v>0</v>
      </c>
      <c r="C137" s="1">
        <f>'SP9 Comms &amp; Engagement'!C16</f>
        <v>0</v>
      </c>
      <c r="D137" s="41"/>
      <c r="E137" s="30">
        <f>'SP9 Comms &amp; Engagement'!F16</f>
        <v>0</v>
      </c>
      <c r="F137" s="30">
        <f>'SP9 Comms &amp; Engagement'!G16</f>
        <v>0</v>
      </c>
      <c r="G137" s="45">
        <f>'SP9 Comms &amp; Engagement'!H16</f>
        <v>0</v>
      </c>
    </row>
    <row r="138" spans="2:7" ht="15.75" customHeight="1">
      <c r="B138" s="1">
        <f>'SP9 Comms &amp; Engagement'!B17</f>
        <v>0</v>
      </c>
      <c r="C138" s="1">
        <f>'SP9 Comms &amp; Engagement'!C17</f>
        <v>0</v>
      </c>
      <c r="D138" s="41"/>
      <c r="E138" s="30">
        <f>'SP9 Comms &amp; Engagement'!F17</f>
        <v>0</v>
      </c>
      <c r="F138" s="30">
        <f>'SP9 Comms &amp; Engagement'!G17</f>
        <v>0</v>
      </c>
      <c r="G138" s="45">
        <f>'SP9 Comms &amp; Engagement'!H17</f>
        <v>0</v>
      </c>
    </row>
    <row r="139" spans="2:7" ht="15.75" customHeight="1">
      <c r="B139" s="1">
        <f>'SP9 Comms &amp; Engagement'!B18</f>
        <v>0</v>
      </c>
      <c r="C139" s="1">
        <f>'SP9 Comms &amp; Engagement'!C18</f>
        <v>0</v>
      </c>
      <c r="D139" s="41"/>
      <c r="E139" s="30">
        <f>'SP9 Comms &amp; Engagement'!F18</f>
        <v>0</v>
      </c>
      <c r="F139" s="30">
        <f>'SP9 Comms &amp; Engagement'!G18</f>
        <v>0</v>
      </c>
      <c r="G139" s="45">
        <f>'SP9 Comms &amp; Engagement'!H18</f>
        <v>0</v>
      </c>
    </row>
    <row r="140" spans="2:7">
      <c r="B140" s="2"/>
      <c r="C140" s="14"/>
      <c r="D140" s="23" t="s">
        <v>200</v>
      </c>
      <c r="E140" s="60"/>
      <c r="F140" s="60"/>
      <c r="G140" s="46">
        <f>'SP9 Comms &amp; Engagement'!H20</f>
        <v>21.125</v>
      </c>
    </row>
  </sheetData>
  <sheetProtection select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dimension ref="A1"/>
  <sheetViews>
    <sheetView workbookViewId="0">
      <selection activeCell="O12" sqref="O12"/>
    </sheetView>
  </sheetViews>
  <sheetFormatPr defaultRowHeight="15.6"/>
  <sheetData/>
  <pageMargins left="0.7" right="0.7" top="0.75" bottom="0.75" header="0.3" footer="0.3"/>
  <drawing r:id="rId1"/>
  <legacyDrawing r:id="rId2"/>
  <oleObjects>
    <mc:AlternateContent xmlns:mc="http://schemas.openxmlformats.org/markup-compatibility/2006">
      <mc:Choice Requires="x14">
        <oleObject progId="Word.Document.12" shapeId="13313" r:id="rId3">
          <objectPr defaultSize="0" r:id="rId4">
            <anchor moveWithCells="1">
              <from>
                <xdr:col>0</xdr:col>
                <xdr:colOff>0</xdr:colOff>
                <xdr:row>0</xdr:row>
                <xdr:rowOff>0</xdr:rowOff>
              </from>
              <to>
                <xdr:col>11</xdr:col>
                <xdr:colOff>30480</xdr:colOff>
                <xdr:row>53</xdr:row>
                <xdr:rowOff>91440</xdr:rowOff>
              </to>
            </anchor>
          </objectPr>
        </oleObject>
      </mc:Choice>
      <mc:Fallback>
        <oleObject progId="Word.Document.12" shapeId="13313" r:id="rId3"/>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pageSetUpPr fitToPage="1"/>
  </sheetPr>
  <dimension ref="A2:E129"/>
  <sheetViews>
    <sheetView showRuler="0" view="pageLayout" topLeftCell="A4" zoomScaleNormal="100" workbookViewId="0">
      <selection activeCell="B3" sqref="B3"/>
    </sheetView>
  </sheetViews>
  <sheetFormatPr defaultColWidth="10.796875" defaultRowHeight="18"/>
  <cols>
    <col min="1" max="1" width="4.5" style="39" customWidth="1"/>
    <col min="2" max="2" width="29.296875" style="39" customWidth="1"/>
    <col min="3" max="3" width="7.296875" style="115" customWidth="1"/>
    <col min="4" max="4" width="164" style="39" customWidth="1"/>
    <col min="5" max="5" width="8.09765625" style="39" customWidth="1"/>
    <col min="6" max="16384" width="10.796875" style="39"/>
  </cols>
  <sheetData>
    <row r="2" spans="2:4">
      <c r="B2" s="116" t="s">
        <v>415</v>
      </c>
      <c r="D2" s="117"/>
    </row>
    <row r="3" spans="2:4">
      <c r="B3" s="116" t="s">
        <v>0</v>
      </c>
      <c r="D3" s="117"/>
    </row>
    <row r="4" spans="2:4">
      <c r="D4" s="117"/>
    </row>
    <row r="5" spans="2:4">
      <c r="B5" s="118" t="s">
        <v>1</v>
      </c>
      <c r="C5" s="119"/>
      <c r="D5" s="161" t="s">
        <v>2</v>
      </c>
    </row>
    <row r="6" spans="2:4">
      <c r="D6" s="117"/>
    </row>
    <row r="7" spans="2:4">
      <c r="B7" s="120"/>
      <c r="C7" s="121"/>
      <c r="D7" s="122"/>
    </row>
    <row r="8" spans="2:4">
      <c r="B8" s="123" t="s">
        <v>3</v>
      </c>
      <c r="C8" s="124"/>
      <c r="D8" s="162" t="s">
        <v>206</v>
      </c>
    </row>
    <row r="9" spans="2:4">
      <c r="B9" s="125" t="s">
        <v>4</v>
      </c>
      <c r="C9" s="126"/>
      <c r="D9" s="162" t="s">
        <v>206</v>
      </c>
    </row>
    <row r="10" spans="2:4">
      <c r="B10" s="125" t="s">
        <v>207</v>
      </c>
      <c r="C10" s="126"/>
      <c r="D10" s="162" t="s">
        <v>206</v>
      </c>
    </row>
    <row r="11" spans="2:4">
      <c r="B11" s="125" t="s">
        <v>208</v>
      </c>
      <c r="C11" s="126"/>
      <c r="D11" s="162" t="s">
        <v>206</v>
      </c>
    </row>
    <row r="12" spans="2:4">
      <c r="D12" s="117"/>
    </row>
    <row r="13" spans="2:4">
      <c r="B13" s="117" t="s">
        <v>5</v>
      </c>
      <c r="D13" s="117"/>
    </row>
    <row r="14" spans="2:4" ht="61.5" customHeight="1">
      <c r="D14" s="127" t="s">
        <v>6</v>
      </c>
    </row>
    <row r="15" spans="2:4" ht="41.25" customHeight="1">
      <c r="D15" s="127" t="s">
        <v>7</v>
      </c>
    </row>
    <row r="16" spans="2:4" ht="43.5" customHeight="1">
      <c r="D16" s="128" t="s">
        <v>8</v>
      </c>
    </row>
    <row r="17" spans="2:4">
      <c r="D17" s="117"/>
    </row>
    <row r="18" spans="2:4">
      <c r="B18" s="117" t="s">
        <v>9</v>
      </c>
      <c r="D18" s="117"/>
    </row>
    <row r="19" spans="2:4">
      <c r="C19" s="115">
        <v>1</v>
      </c>
      <c r="D19" s="39" t="s">
        <v>10</v>
      </c>
    </row>
    <row r="20" spans="2:4">
      <c r="C20" s="115">
        <v>2</v>
      </c>
      <c r="D20" s="39" t="s">
        <v>11</v>
      </c>
    </row>
    <row r="21" spans="2:4" ht="36">
      <c r="C21" s="115" t="s">
        <v>12</v>
      </c>
      <c r="D21" s="129" t="s">
        <v>350</v>
      </c>
    </row>
    <row r="22" spans="2:4" ht="36">
      <c r="D22" s="129" t="s">
        <v>348</v>
      </c>
    </row>
    <row r="23" spans="2:4">
      <c r="C23" s="115" t="s">
        <v>12</v>
      </c>
      <c r="D23" s="129" t="s">
        <v>347</v>
      </c>
    </row>
    <row r="24" spans="2:4">
      <c r="C24" s="115">
        <v>3</v>
      </c>
      <c r="D24" s="39" t="s">
        <v>13</v>
      </c>
    </row>
    <row r="26" spans="2:4">
      <c r="B26" s="117" t="s">
        <v>14</v>
      </c>
    </row>
    <row r="27" spans="2:4" ht="36">
      <c r="B27" s="117"/>
      <c r="C27" s="115">
        <v>1</v>
      </c>
      <c r="D27" s="129" t="s">
        <v>369</v>
      </c>
    </row>
    <row r="28" spans="2:4" ht="36">
      <c r="B28" s="117"/>
      <c r="C28" s="115">
        <v>2</v>
      </c>
      <c r="D28" s="129" t="s">
        <v>15</v>
      </c>
    </row>
    <row r="29" spans="2:4" ht="36">
      <c r="B29" s="117"/>
      <c r="C29" s="115">
        <v>3</v>
      </c>
      <c r="D29" s="129" t="s">
        <v>351</v>
      </c>
    </row>
    <row r="30" spans="2:4" ht="44.1" customHeight="1">
      <c r="C30" s="115">
        <v>4</v>
      </c>
      <c r="D30" s="344" t="s">
        <v>365</v>
      </c>
    </row>
    <row r="31" spans="2:4">
      <c r="B31" s="39" t="s">
        <v>12</v>
      </c>
      <c r="C31" s="115">
        <v>5</v>
      </c>
      <c r="D31" s="130" t="s">
        <v>349</v>
      </c>
    </row>
    <row r="32" spans="2:4" ht="43.05" customHeight="1">
      <c r="B32" s="39" t="s">
        <v>12</v>
      </c>
      <c r="C32" s="115">
        <v>6</v>
      </c>
      <c r="D32" s="342" t="s">
        <v>352</v>
      </c>
    </row>
    <row r="33" spans="2:5" ht="36">
      <c r="B33" s="39" t="s">
        <v>12</v>
      </c>
      <c r="C33" s="115">
        <v>7</v>
      </c>
      <c r="D33" s="159" t="s">
        <v>353</v>
      </c>
    </row>
    <row r="34" spans="2:5" ht="54">
      <c r="B34" s="115" t="s">
        <v>12</v>
      </c>
      <c r="C34" s="115">
        <v>8</v>
      </c>
      <c r="D34" s="131" t="s">
        <v>16</v>
      </c>
    </row>
    <row r="35" spans="2:5" ht="36">
      <c r="B35" s="39" t="s">
        <v>17</v>
      </c>
      <c r="C35" s="115">
        <v>9</v>
      </c>
      <c r="D35" s="130" t="s">
        <v>354</v>
      </c>
    </row>
    <row r="36" spans="2:5" ht="170.25" customHeight="1">
      <c r="B36" s="39" t="s">
        <v>12</v>
      </c>
      <c r="C36" s="115">
        <v>10</v>
      </c>
      <c r="D36" s="160" t="s">
        <v>366</v>
      </c>
    </row>
    <row r="37" spans="2:5" ht="54">
      <c r="B37" s="39" t="s">
        <v>12</v>
      </c>
      <c r="C37" s="115">
        <v>11</v>
      </c>
      <c r="D37" s="132" t="s">
        <v>18</v>
      </c>
    </row>
    <row r="38" spans="2:5">
      <c r="B38" s="39" t="s">
        <v>12</v>
      </c>
      <c r="C38" s="115">
        <v>12</v>
      </c>
      <c r="D38" s="39" t="s">
        <v>19</v>
      </c>
      <c r="E38" s="133"/>
    </row>
    <row r="39" spans="2:5">
      <c r="C39" s="115">
        <v>13</v>
      </c>
      <c r="D39" s="39" t="s">
        <v>20</v>
      </c>
      <c r="E39" s="134" t="s">
        <v>12</v>
      </c>
    </row>
    <row r="40" spans="2:5" ht="44.1" customHeight="1">
      <c r="B40" s="39" t="s">
        <v>12</v>
      </c>
      <c r="C40" s="115">
        <v>14</v>
      </c>
      <c r="D40" s="143" t="s">
        <v>367</v>
      </c>
    </row>
    <row r="41" spans="2:5" ht="36">
      <c r="C41" s="115">
        <v>15</v>
      </c>
      <c r="D41" s="135" t="s">
        <v>210</v>
      </c>
    </row>
    <row r="42" spans="2:5">
      <c r="B42" s="136"/>
      <c r="C42" s="137"/>
      <c r="E42" s="138"/>
    </row>
    <row r="43" spans="2:5">
      <c r="B43" s="136" t="s">
        <v>21</v>
      </c>
      <c r="C43" s="139"/>
      <c r="D43" s="140"/>
      <c r="E43" s="138"/>
    </row>
    <row r="44" spans="2:5" ht="36">
      <c r="B44" s="141"/>
      <c r="C44" s="142">
        <v>1</v>
      </c>
      <c r="D44" s="130" t="s">
        <v>355</v>
      </c>
      <c r="E44" s="138"/>
    </row>
    <row r="45" spans="2:5">
      <c r="B45" s="141"/>
      <c r="C45" s="139"/>
      <c r="D45" s="130" t="s">
        <v>22</v>
      </c>
      <c r="E45" s="138"/>
    </row>
    <row r="46" spans="2:5">
      <c r="B46" s="141"/>
      <c r="C46" s="139"/>
      <c r="D46" s="343" t="s">
        <v>23</v>
      </c>
      <c r="E46" s="138"/>
    </row>
    <row r="47" spans="2:5">
      <c r="B47" s="141"/>
      <c r="C47" s="139"/>
      <c r="D47" s="343" t="s">
        <v>24</v>
      </c>
      <c r="E47" s="138"/>
    </row>
    <row r="48" spans="2:5">
      <c r="B48" s="141"/>
      <c r="C48" s="139"/>
      <c r="D48" s="144"/>
      <c r="E48" s="138"/>
    </row>
    <row r="49" spans="2:5" ht="54">
      <c r="C49" s="115">
        <v>2</v>
      </c>
      <c r="D49" s="135" t="s">
        <v>211</v>
      </c>
      <c r="E49" s="138"/>
    </row>
    <row r="50" spans="2:5">
      <c r="B50" s="122"/>
      <c r="C50" s="145"/>
      <c r="D50" s="146"/>
      <c r="E50" s="147"/>
    </row>
    <row r="51" spans="2:5">
      <c r="B51" s="117" t="s">
        <v>25</v>
      </c>
      <c r="E51" s="138"/>
    </row>
    <row r="52" spans="2:5">
      <c r="D52" s="148" t="s">
        <v>356</v>
      </c>
      <c r="E52" s="138"/>
    </row>
    <row r="53" spans="2:5">
      <c r="B53" s="149"/>
      <c r="C53" s="150"/>
      <c r="D53" s="144"/>
      <c r="E53" s="138"/>
    </row>
    <row r="54" spans="2:5">
      <c r="B54" s="151" t="s">
        <v>26</v>
      </c>
      <c r="C54" s="150"/>
      <c r="D54" s="144"/>
      <c r="E54" s="138"/>
    </row>
    <row r="55" spans="2:5" ht="36">
      <c r="B55" s="149"/>
      <c r="C55" s="150"/>
      <c r="D55" s="135" t="s">
        <v>212</v>
      </c>
      <c r="E55" s="138"/>
    </row>
    <row r="56" spans="2:5">
      <c r="E56" s="138"/>
    </row>
    <row r="57" spans="2:5">
      <c r="B57" s="122"/>
      <c r="C57" s="145"/>
      <c r="D57" s="122" t="s">
        <v>27</v>
      </c>
      <c r="E57" s="147"/>
    </row>
    <row r="58" spans="2:5">
      <c r="B58" s="122"/>
      <c r="C58" s="145"/>
      <c r="D58" s="122" t="s">
        <v>28</v>
      </c>
      <c r="E58" s="147"/>
    </row>
    <row r="59" spans="2:5">
      <c r="B59" s="122"/>
      <c r="C59" s="145"/>
      <c r="D59" s="122" t="s">
        <v>29</v>
      </c>
      <c r="E59" s="147"/>
    </row>
    <row r="60" spans="2:5">
      <c r="B60" s="122"/>
      <c r="C60" s="145"/>
      <c r="D60" s="122" t="s">
        <v>30</v>
      </c>
      <c r="E60" s="147"/>
    </row>
    <row r="61" spans="2:5">
      <c r="B61" s="122"/>
      <c r="C61" s="145"/>
      <c r="D61" s="146"/>
      <c r="E61" s="147"/>
    </row>
    <row r="62" spans="2:5">
      <c r="B62" s="152" t="s">
        <v>31</v>
      </c>
      <c r="C62" s="145"/>
      <c r="D62" s="146"/>
      <c r="E62" s="147"/>
    </row>
    <row r="63" spans="2:5">
      <c r="D63" s="39" t="s">
        <v>357</v>
      </c>
      <c r="E63" s="138"/>
    </row>
    <row r="64" spans="2:5">
      <c r="D64" s="39" t="s">
        <v>32</v>
      </c>
      <c r="E64" s="138"/>
    </row>
    <row r="65" spans="2:5">
      <c r="E65" s="138"/>
    </row>
    <row r="66" spans="2:5">
      <c r="B66" s="136" t="s">
        <v>33</v>
      </c>
      <c r="C66" s="137"/>
      <c r="E66" s="138"/>
    </row>
    <row r="67" spans="2:5">
      <c r="B67" s="141"/>
      <c r="C67" s="139"/>
      <c r="D67" s="122" t="s">
        <v>368</v>
      </c>
      <c r="E67" s="138"/>
    </row>
    <row r="68" spans="2:5">
      <c r="B68" s="141"/>
      <c r="C68" s="139"/>
      <c r="D68" s="122"/>
      <c r="E68" s="138"/>
    </row>
    <row r="69" spans="2:5">
      <c r="B69" s="141"/>
      <c r="C69" s="139"/>
      <c r="D69" s="122"/>
      <c r="E69" s="138"/>
    </row>
    <row r="70" spans="2:5">
      <c r="B70" s="141"/>
      <c r="C70" s="139"/>
      <c r="D70" s="122"/>
      <c r="E70" s="138"/>
    </row>
    <row r="71" spans="2:5">
      <c r="B71" s="141"/>
      <c r="C71" s="139"/>
      <c r="D71" s="144"/>
      <c r="E71" s="138"/>
    </row>
    <row r="72" spans="2:5">
      <c r="E72" s="138"/>
    </row>
    <row r="73" spans="2:5">
      <c r="B73" s="122"/>
      <c r="C73" s="145"/>
      <c r="D73" s="146"/>
      <c r="E73" s="147"/>
    </row>
    <row r="74" spans="2:5">
      <c r="B74" s="122"/>
      <c r="C74" s="145"/>
      <c r="D74" s="146"/>
      <c r="E74" s="147"/>
    </row>
    <row r="75" spans="2:5">
      <c r="B75" s="122"/>
      <c r="C75" s="145"/>
      <c r="D75" s="146"/>
      <c r="E75" s="147"/>
    </row>
    <row r="76" spans="2:5">
      <c r="B76" s="136"/>
      <c r="C76" s="137"/>
      <c r="E76" s="138"/>
    </row>
    <row r="77" spans="2:5">
      <c r="B77" s="141"/>
      <c r="C77" s="139"/>
      <c r="D77" s="144"/>
      <c r="E77" s="138"/>
    </row>
    <row r="78" spans="2:5">
      <c r="B78" s="141"/>
      <c r="C78" s="139"/>
      <c r="D78" s="144"/>
      <c r="E78" s="138"/>
    </row>
    <row r="79" spans="2:5">
      <c r="B79" s="141"/>
      <c r="C79" s="139"/>
      <c r="D79" s="144"/>
      <c r="E79" s="138"/>
    </row>
    <row r="80" spans="2:5">
      <c r="B80" s="141"/>
      <c r="C80" s="139"/>
      <c r="D80" s="144"/>
      <c r="E80" s="138"/>
    </row>
    <row r="81" spans="2:5">
      <c r="E81" s="138"/>
    </row>
    <row r="82" spans="2:5">
      <c r="B82" s="122"/>
      <c r="C82" s="145"/>
      <c r="D82" s="146"/>
      <c r="E82" s="147"/>
    </row>
    <row r="83" spans="2:5">
      <c r="B83" s="122"/>
      <c r="C83" s="145"/>
      <c r="D83" s="146"/>
      <c r="E83" s="153"/>
    </row>
    <row r="84" spans="2:5">
      <c r="B84" s="136"/>
      <c r="C84" s="137"/>
      <c r="E84" s="138"/>
    </row>
    <row r="85" spans="2:5">
      <c r="B85" s="141"/>
      <c r="C85" s="139"/>
      <c r="D85" s="144"/>
      <c r="E85" s="138"/>
    </row>
    <row r="86" spans="2:5">
      <c r="B86" s="141"/>
      <c r="C86" s="139"/>
      <c r="D86" s="144"/>
      <c r="E86" s="138"/>
    </row>
    <row r="87" spans="2:5">
      <c r="B87" s="141"/>
      <c r="C87" s="139"/>
      <c r="D87" s="144"/>
      <c r="E87" s="138"/>
    </row>
    <row r="88" spans="2:5">
      <c r="B88" s="141"/>
      <c r="C88" s="139"/>
      <c r="D88" s="144"/>
      <c r="E88" s="138"/>
    </row>
    <row r="89" spans="2:5">
      <c r="E89" s="138"/>
    </row>
    <row r="90" spans="2:5">
      <c r="B90" s="122"/>
      <c r="C90" s="145"/>
      <c r="D90" s="146"/>
      <c r="E90" s="147"/>
    </row>
    <row r="91" spans="2:5">
      <c r="B91" s="122"/>
      <c r="C91" s="145"/>
      <c r="D91" s="146"/>
      <c r="E91" s="153"/>
    </row>
    <row r="92" spans="2:5">
      <c r="B92" s="136"/>
      <c r="C92" s="137"/>
      <c r="E92" s="138"/>
    </row>
    <row r="93" spans="2:5">
      <c r="B93" s="141"/>
      <c r="C93" s="139"/>
      <c r="D93" s="144"/>
      <c r="E93" s="138"/>
    </row>
    <row r="94" spans="2:5">
      <c r="B94" s="141"/>
      <c r="C94" s="139"/>
      <c r="D94" s="154"/>
      <c r="E94" s="138"/>
    </row>
    <row r="95" spans="2:5">
      <c r="B95" s="141"/>
      <c r="C95" s="139"/>
      <c r="D95" s="144"/>
      <c r="E95" s="138"/>
    </row>
    <row r="96" spans="2:5">
      <c r="B96" s="141"/>
      <c r="C96" s="139"/>
      <c r="D96" s="144"/>
      <c r="E96" s="138"/>
    </row>
    <row r="97" spans="1:5">
      <c r="B97" s="141"/>
      <c r="C97" s="139"/>
      <c r="D97" s="144"/>
      <c r="E97" s="138"/>
    </row>
    <row r="98" spans="1:5">
      <c r="B98" s="141"/>
      <c r="C98" s="139"/>
      <c r="D98" s="144"/>
      <c r="E98" s="138"/>
    </row>
    <row r="99" spans="1:5">
      <c r="B99" s="141"/>
      <c r="C99" s="139"/>
      <c r="D99" s="144"/>
      <c r="E99" s="138"/>
    </row>
    <row r="100" spans="1:5">
      <c r="B100" s="141"/>
      <c r="C100" s="139"/>
      <c r="D100" s="144"/>
      <c r="E100" s="138"/>
    </row>
    <row r="101" spans="1:5">
      <c r="B101" s="141"/>
      <c r="C101" s="139"/>
      <c r="D101" s="144"/>
      <c r="E101" s="138"/>
    </row>
    <row r="102" spans="1:5">
      <c r="A102" s="155"/>
      <c r="B102" s="141"/>
      <c r="C102" s="139"/>
      <c r="D102" s="144"/>
      <c r="E102" s="138"/>
    </row>
    <row r="103" spans="1:5">
      <c r="B103" s="122"/>
      <c r="C103" s="145"/>
      <c r="D103" s="146"/>
      <c r="E103" s="147"/>
    </row>
    <row r="104" spans="1:5">
      <c r="B104" s="122"/>
      <c r="C104" s="145"/>
      <c r="D104" s="146"/>
      <c r="E104" s="147"/>
    </row>
    <row r="105" spans="1:5">
      <c r="B105" s="136"/>
      <c r="C105" s="137"/>
      <c r="E105" s="138"/>
    </row>
    <row r="106" spans="1:5">
      <c r="A106" s="155"/>
      <c r="B106" s="149"/>
      <c r="C106" s="150"/>
      <c r="D106" s="144"/>
      <c r="E106" s="138"/>
    </row>
    <row r="107" spans="1:5">
      <c r="A107" s="155"/>
      <c r="B107" s="149"/>
      <c r="C107" s="150"/>
      <c r="D107" s="144"/>
      <c r="E107" s="138"/>
    </row>
    <row r="108" spans="1:5">
      <c r="A108" s="155"/>
      <c r="B108" s="149"/>
      <c r="C108" s="150"/>
      <c r="D108" s="144"/>
      <c r="E108" s="138"/>
    </row>
    <row r="109" spans="1:5">
      <c r="A109" s="155"/>
      <c r="B109" s="149"/>
      <c r="C109" s="150"/>
      <c r="D109" s="144"/>
      <c r="E109" s="138"/>
    </row>
    <row r="110" spans="1:5">
      <c r="A110" s="155"/>
      <c r="B110" s="149"/>
      <c r="C110" s="150"/>
      <c r="D110" s="144"/>
      <c r="E110" s="138"/>
    </row>
    <row r="111" spans="1:5">
      <c r="A111" s="155"/>
      <c r="B111" s="149"/>
      <c r="C111" s="150"/>
      <c r="D111" s="144"/>
      <c r="E111" s="138"/>
    </row>
    <row r="112" spans="1:5">
      <c r="A112" s="155"/>
      <c r="B112" s="149"/>
      <c r="C112" s="150"/>
      <c r="D112" s="144"/>
      <c r="E112" s="138"/>
    </row>
    <row r="113" spans="2:5">
      <c r="B113" s="141"/>
      <c r="C113" s="139"/>
      <c r="D113" s="144"/>
      <c r="E113" s="138"/>
    </row>
    <row r="114" spans="2:5">
      <c r="B114" s="122"/>
      <c r="C114" s="145"/>
      <c r="D114" s="146"/>
      <c r="E114" s="147"/>
    </row>
    <row r="115" spans="2:5">
      <c r="B115" s="122"/>
      <c r="C115" s="145"/>
      <c r="D115" s="146"/>
      <c r="E115" s="147"/>
    </row>
    <row r="116" spans="2:5">
      <c r="E116" s="156"/>
    </row>
    <row r="117" spans="2:5">
      <c r="E117" s="156"/>
    </row>
    <row r="118" spans="2:5">
      <c r="E118" s="156"/>
    </row>
    <row r="119" spans="2:5">
      <c r="E119" s="156"/>
    </row>
    <row r="120" spans="2:5">
      <c r="E120" s="156"/>
    </row>
    <row r="121" spans="2:5">
      <c r="E121" s="156"/>
    </row>
    <row r="122" spans="2:5">
      <c r="E122" s="156"/>
    </row>
    <row r="123" spans="2:5">
      <c r="E123" s="156"/>
    </row>
    <row r="124" spans="2:5">
      <c r="E124" s="157"/>
    </row>
    <row r="125" spans="2:5">
      <c r="E125" s="138"/>
    </row>
    <row r="126" spans="2:5">
      <c r="D126" s="158"/>
      <c r="E126" s="147"/>
    </row>
    <row r="127" spans="2:5">
      <c r="D127" s="138"/>
    </row>
    <row r="128" spans="2:5">
      <c r="D128" s="138"/>
    </row>
    <row r="129" spans="4:4">
      <c r="D129" s="138"/>
    </row>
  </sheetData>
  <dataValidations disablePrompts="1" count="1">
    <dataValidation type="whole" allowBlank="1" showInputMessage="1" showErrorMessage="1" sqref="E50 E57:E62 E73:E75 E82 E90 E103:E104 E114:E115" xr:uid="{00000000-0002-0000-0200-000000000000}">
      <formula1>0</formula1>
      <formula2>100</formula2>
    </dataValidation>
  </dataValidations>
  <pageMargins left="0.7" right="0.7" top="0.75" bottom="0.75" header="0.3" footer="0.3"/>
  <pageSetup paperSize="9" scale="54" fitToHeight="2" orientation="landscape" horizontalDpi="4294967293" r:id="rId1"/>
  <headerFooter>
    <oddHeader xml:space="preserve">&amp;C&amp;"-,Regular"&amp;11 World Bank IGIF Implementation Methodology: Diagnostic Tool&amp;"Times New Roman,Regular"&amp;12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pageSetUpPr fitToPage="1"/>
  </sheetPr>
  <dimension ref="A2:I26"/>
  <sheetViews>
    <sheetView topLeftCell="A11" zoomScale="70" zoomScaleNormal="70" workbookViewId="0">
      <selection activeCell="F12" sqref="F12"/>
    </sheetView>
  </sheetViews>
  <sheetFormatPr defaultColWidth="11" defaultRowHeight="13.8"/>
  <cols>
    <col min="1" max="1" width="2" style="180" customWidth="1"/>
    <col min="2" max="2" width="5.59765625" style="180" customWidth="1"/>
    <col min="3" max="3" width="51.296875" style="180" customWidth="1"/>
    <col min="4" max="4" width="48.5" style="180" customWidth="1"/>
    <col min="5" max="5" width="52.09765625" style="349" customWidth="1"/>
    <col min="6" max="8" width="9" style="169" customWidth="1"/>
    <col min="9" max="9" width="57.5" style="169" customWidth="1"/>
    <col min="10" max="16384" width="11" style="180"/>
  </cols>
  <sheetData>
    <row r="2" spans="1:9">
      <c r="B2" s="181" t="s">
        <v>34</v>
      </c>
    </row>
    <row r="3" spans="1:9">
      <c r="B3" s="204"/>
      <c r="D3" s="205" t="s">
        <v>35</v>
      </c>
      <c r="F3" s="169" t="s">
        <v>12</v>
      </c>
    </row>
    <row r="4" spans="1:9" ht="179.4">
      <c r="D4" s="163" t="s">
        <v>36</v>
      </c>
    </row>
    <row r="5" spans="1:9" ht="19.5" customHeight="1">
      <c r="D5" s="200"/>
    </row>
    <row r="6" spans="1:9" s="214" customFormat="1" ht="27.6">
      <c r="A6" s="210"/>
      <c r="B6" s="206" t="s">
        <v>37</v>
      </c>
      <c r="C6" s="207" t="s">
        <v>38</v>
      </c>
      <c r="D6" s="208" t="s">
        <v>39</v>
      </c>
      <c r="E6" s="209" t="s">
        <v>40</v>
      </c>
      <c r="F6" s="208" t="s">
        <v>41</v>
      </c>
      <c r="G6" s="208" t="s">
        <v>42</v>
      </c>
      <c r="H6" s="209" t="s">
        <v>43</v>
      </c>
      <c r="I6" s="208" t="s">
        <v>44</v>
      </c>
    </row>
    <row r="7" spans="1:9" s="214" customFormat="1">
      <c r="A7" s="210"/>
      <c r="B7" s="211"/>
      <c r="C7" s="212"/>
      <c r="D7" s="213" t="s">
        <v>12</v>
      </c>
      <c r="E7" s="195"/>
      <c r="F7" s="196"/>
      <c r="G7" s="196"/>
      <c r="H7" s="196"/>
      <c r="I7" s="212"/>
    </row>
    <row r="8" spans="1:9" s="169" customFormat="1" ht="139.05000000000001" customHeight="1">
      <c r="A8" s="168"/>
      <c r="B8" s="164">
        <v>1.1000000000000001</v>
      </c>
      <c r="C8" s="330" t="s">
        <v>318</v>
      </c>
      <c r="D8" s="195" t="s">
        <v>45</v>
      </c>
      <c r="E8" s="165"/>
      <c r="F8" s="165">
        <v>45</v>
      </c>
      <c r="G8" s="165">
        <v>1</v>
      </c>
      <c r="H8" s="201">
        <f>$F8*$G8</f>
        <v>45</v>
      </c>
      <c r="I8" s="114" t="s">
        <v>319</v>
      </c>
    </row>
    <row r="9" spans="1:9" ht="184.05" customHeight="1">
      <c r="A9" s="185"/>
      <c r="B9" s="164">
        <v>1.2</v>
      </c>
      <c r="C9" s="114" t="s">
        <v>320</v>
      </c>
      <c r="D9" s="195" t="s">
        <v>46</v>
      </c>
      <c r="E9" s="165"/>
      <c r="F9" s="165">
        <v>100</v>
      </c>
      <c r="G9" s="165">
        <v>1</v>
      </c>
      <c r="H9" s="201">
        <f t="shared" ref="H9:H19" si="0">$F9*$G9</f>
        <v>100</v>
      </c>
      <c r="I9" s="114" t="s">
        <v>321</v>
      </c>
    </row>
    <row r="10" spans="1:9" ht="179.4">
      <c r="A10" s="185"/>
      <c r="B10" s="164">
        <v>1.3</v>
      </c>
      <c r="C10" s="114" t="s">
        <v>47</v>
      </c>
      <c r="D10" s="195" t="s">
        <v>48</v>
      </c>
      <c r="E10" s="165"/>
      <c r="F10" s="165">
        <v>100</v>
      </c>
      <c r="G10" s="165">
        <v>1</v>
      </c>
      <c r="H10" s="201">
        <f t="shared" si="0"/>
        <v>100</v>
      </c>
      <c r="I10" s="114" t="s">
        <v>214</v>
      </c>
    </row>
    <row r="11" spans="1:9" ht="138">
      <c r="A11" s="185"/>
      <c r="B11" s="164">
        <v>1.4</v>
      </c>
      <c r="C11" s="114" t="s">
        <v>49</v>
      </c>
      <c r="D11" s="195" t="s">
        <v>383</v>
      </c>
      <c r="E11" s="165"/>
      <c r="F11" s="165">
        <v>75</v>
      </c>
      <c r="G11" s="165">
        <v>1</v>
      </c>
      <c r="H11" s="201">
        <f t="shared" si="0"/>
        <v>75</v>
      </c>
      <c r="I11" s="114" t="s">
        <v>414</v>
      </c>
    </row>
    <row r="12" spans="1:9" ht="183" customHeight="1">
      <c r="A12" s="185"/>
      <c r="B12" s="164">
        <v>1.5</v>
      </c>
      <c r="C12" s="114" t="s">
        <v>298</v>
      </c>
      <c r="D12" s="195" t="s">
        <v>299</v>
      </c>
      <c r="E12" s="165"/>
      <c r="F12" s="165">
        <v>0</v>
      </c>
      <c r="G12" s="165">
        <v>1</v>
      </c>
      <c r="H12" s="201">
        <f t="shared" si="0"/>
        <v>0</v>
      </c>
      <c r="I12" s="330" t="s">
        <v>397</v>
      </c>
    </row>
    <row r="13" spans="1:9" ht="185.1" customHeight="1">
      <c r="A13" s="185"/>
      <c r="B13" s="164">
        <v>1.6</v>
      </c>
      <c r="C13" s="114" t="s">
        <v>50</v>
      </c>
      <c r="D13" s="195" t="s">
        <v>51</v>
      </c>
      <c r="E13" s="170"/>
      <c r="F13" s="165">
        <v>0</v>
      </c>
      <c r="G13" s="170">
        <v>1</v>
      </c>
      <c r="H13" s="201">
        <f t="shared" si="0"/>
        <v>0</v>
      </c>
      <c r="I13" s="114" t="s">
        <v>52</v>
      </c>
    </row>
    <row r="14" spans="1:9" ht="208.05" customHeight="1">
      <c r="A14" s="185"/>
      <c r="B14" s="164">
        <v>1.7</v>
      </c>
      <c r="C14" s="114" t="s">
        <v>322</v>
      </c>
      <c r="D14" s="195" t="s">
        <v>53</v>
      </c>
      <c r="E14" s="170"/>
      <c r="F14" s="165">
        <v>0</v>
      </c>
      <c r="G14" s="170">
        <v>1</v>
      </c>
      <c r="H14" s="201">
        <f>$F14*$G14</f>
        <v>0</v>
      </c>
      <c r="I14" s="114" t="s">
        <v>213</v>
      </c>
    </row>
    <row r="15" spans="1:9" ht="156" customHeight="1">
      <c r="A15" s="192"/>
      <c r="B15" s="164">
        <v>1.8</v>
      </c>
      <c r="C15" s="114" t="s">
        <v>54</v>
      </c>
      <c r="D15" s="195" t="s">
        <v>55</v>
      </c>
      <c r="E15" s="170"/>
      <c r="F15" s="165">
        <v>0</v>
      </c>
      <c r="G15" s="170">
        <v>1</v>
      </c>
      <c r="H15" s="201">
        <f t="shared" si="0"/>
        <v>0</v>
      </c>
      <c r="I15" s="114" t="s">
        <v>56</v>
      </c>
    </row>
    <row r="16" spans="1:9" ht="156" customHeight="1">
      <c r="A16" s="185"/>
      <c r="B16" s="164">
        <v>1.9</v>
      </c>
      <c r="C16" s="114" t="s">
        <v>57</v>
      </c>
      <c r="D16" s="195" t="s">
        <v>58</v>
      </c>
      <c r="E16" s="172"/>
      <c r="F16" s="165">
        <v>0</v>
      </c>
      <c r="G16" s="170">
        <v>1</v>
      </c>
      <c r="H16" s="201">
        <f t="shared" si="0"/>
        <v>0</v>
      </c>
      <c r="I16" s="316" t="s">
        <v>59</v>
      </c>
    </row>
    <row r="17" spans="1:9" ht="179.4">
      <c r="A17" s="185"/>
      <c r="B17" s="173" t="s">
        <v>60</v>
      </c>
      <c r="C17" s="114" t="s">
        <v>61</v>
      </c>
      <c r="D17" s="195" t="s">
        <v>62</v>
      </c>
      <c r="E17" s="170"/>
      <c r="F17" s="165">
        <v>0</v>
      </c>
      <c r="G17" s="170">
        <v>1</v>
      </c>
      <c r="H17" s="201">
        <f t="shared" si="0"/>
        <v>0</v>
      </c>
      <c r="I17" s="114" t="s">
        <v>63</v>
      </c>
    </row>
    <row r="18" spans="1:9">
      <c r="B18" s="194"/>
      <c r="C18" s="215"/>
      <c r="D18" s="194"/>
      <c r="E18" s="350"/>
      <c r="F18" s="216">
        <v>0</v>
      </c>
      <c r="G18" s="216">
        <v>0</v>
      </c>
      <c r="H18" s="201">
        <f t="shared" si="0"/>
        <v>0</v>
      </c>
      <c r="I18" s="196"/>
    </row>
    <row r="19" spans="1:9">
      <c r="B19" s="194"/>
      <c r="C19" s="215"/>
      <c r="D19" s="194"/>
      <c r="E19" s="350"/>
      <c r="F19" s="216">
        <v>0</v>
      </c>
      <c r="G19" s="216">
        <v>0</v>
      </c>
      <c r="H19" s="201">
        <f t="shared" si="0"/>
        <v>0</v>
      </c>
      <c r="I19" s="196"/>
    </row>
    <row r="20" spans="1:9">
      <c r="H20" s="202"/>
    </row>
    <row r="21" spans="1:9">
      <c r="E21" s="195" t="s">
        <v>64</v>
      </c>
      <c r="F21" s="196"/>
      <c r="G21" s="196"/>
      <c r="H21" s="217">
        <f>(SUMIF(H$8:H$19,"&gt;=0")/G$22)*(G$22/G$23)</f>
        <v>32</v>
      </c>
    </row>
    <row r="22" spans="1:9">
      <c r="E22" s="195" t="s">
        <v>65</v>
      </c>
      <c r="F22" s="196" t="s">
        <v>12</v>
      </c>
      <c r="G22" s="218">
        <f>COUNTIF(G$8:G$19,"&gt;0")</f>
        <v>10</v>
      </c>
      <c r="H22" s="196"/>
    </row>
    <row r="23" spans="1:9">
      <c r="E23" s="195" t="s">
        <v>66</v>
      </c>
      <c r="F23" s="196" t="s">
        <v>12</v>
      </c>
      <c r="G23" s="218">
        <f>SUMIF($G$8:$G$19,"&gt;0")</f>
        <v>10</v>
      </c>
      <c r="H23" s="196"/>
    </row>
    <row r="24" spans="1:9">
      <c r="E24" s="195" t="s">
        <v>209</v>
      </c>
      <c r="F24" s="354">
        <f>SUMIF(F$8:F$19,"&gt;=0")/$G$22</f>
        <v>32</v>
      </c>
      <c r="G24" s="196"/>
      <c r="H24" s="196"/>
    </row>
    <row r="26" spans="1:9" ht="14.4">
      <c r="D26" s="203"/>
      <c r="E26" s="225"/>
      <c r="F26" s="200"/>
      <c r="G26" s="200"/>
      <c r="H26" s="200"/>
    </row>
  </sheetData>
  <pageMargins left="0.7" right="0.7" top="0.75" bottom="0.75" header="0.3" footer="0.3"/>
  <pageSetup paperSize="9" scale="50" fitToHeight="3" orientation="landscape" horizontalDpi="4294967293" verticalDpi="0" r:id="rId1"/>
  <ignoredErrors>
    <ignoredError sqref="B1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pageSetUpPr fitToPage="1"/>
  </sheetPr>
  <dimension ref="A2:I23"/>
  <sheetViews>
    <sheetView topLeftCell="A8" zoomScale="80" zoomScaleNormal="80" workbookViewId="0">
      <selection activeCell="F9" sqref="F9"/>
    </sheetView>
  </sheetViews>
  <sheetFormatPr defaultColWidth="11" defaultRowHeight="13.8"/>
  <cols>
    <col min="1" max="1" width="1.796875" style="180" customWidth="1"/>
    <col min="2" max="2" width="5.59765625" style="180" customWidth="1"/>
    <col min="3" max="3" width="52.59765625" style="182" customWidth="1"/>
    <col min="4" max="4" width="48.296875" style="182" customWidth="1"/>
    <col min="5" max="5" width="56.5" style="349" customWidth="1"/>
    <col min="6" max="8" width="8.59765625" style="183" customWidth="1"/>
    <col min="9" max="9" width="63.09765625" style="180" customWidth="1"/>
    <col min="10" max="16384" width="11" style="180"/>
  </cols>
  <sheetData>
    <row r="2" spans="1:9">
      <c r="B2" s="181" t="s">
        <v>67</v>
      </c>
    </row>
    <row r="3" spans="1:9">
      <c r="D3" s="184" t="s">
        <v>68</v>
      </c>
    </row>
    <row r="4" spans="1:9" ht="211.05" customHeight="1">
      <c r="D4" s="163" t="s">
        <v>69</v>
      </c>
    </row>
    <row r="5" spans="1:9">
      <c r="A5" s="185"/>
      <c r="B5" s="186"/>
      <c r="C5" s="187"/>
      <c r="H5" s="183" t="s">
        <v>12</v>
      </c>
    </row>
    <row r="6" spans="1:9" s="214" customFormat="1" ht="27.6">
      <c r="A6" s="210"/>
      <c r="B6" s="188" t="s">
        <v>37</v>
      </c>
      <c r="C6" s="331" t="s">
        <v>38</v>
      </c>
      <c r="D6" s="332" t="s">
        <v>39</v>
      </c>
      <c r="E6" s="189" t="s">
        <v>40</v>
      </c>
      <c r="F6" s="190" t="s">
        <v>41</v>
      </c>
      <c r="G6" s="190" t="s">
        <v>42</v>
      </c>
      <c r="H6" s="189" t="s">
        <v>43</v>
      </c>
      <c r="I6" s="190" t="s">
        <v>44</v>
      </c>
    </row>
    <row r="7" spans="1:9">
      <c r="A7" s="185"/>
      <c r="B7" s="317"/>
      <c r="C7" s="333"/>
      <c r="D7" s="305"/>
      <c r="E7" s="328"/>
      <c r="F7" s="230"/>
      <c r="G7" s="230"/>
      <c r="H7" s="230"/>
      <c r="I7" s="191"/>
    </row>
    <row r="8" spans="1:9" ht="157.05000000000001" customHeight="1">
      <c r="B8" s="164">
        <v>2.1</v>
      </c>
      <c r="C8" s="114" t="s">
        <v>287</v>
      </c>
      <c r="D8" s="195" t="s">
        <v>286</v>
      </c>
      <c r="E8" s="165"/>
      <c r="F8" s="166">
        <v>0</v>
      </c>
      <c r="G8" s="166">
        <v>1</v>
      </c>
      <c r="H8" s="167">
        <f>$F8*$G8</f>
        <v>0</v>
      </c>
      <c r="I8" s="114" t="s">
        <v>285</v>
      </c>
    </row>
    <row r="9" spans="1:9" s="169" customFormat="1" ht="198" customHeight="1">
      <c r="A9" s="168"/>
      <c r="B9" s="164">
        <v>2.2000000000000002</v>
      </c>
      <c r="C9" s="330" t="s">
        <v>386</v>
      </c>
      <c r="D9" s="195" t="s">
        <v>288</v>
      </c>
      <c r="E9" s="165"/>
      <c r="F9" s="166">
        <v>0</v>
      </c>
      <c r="G9" s="166">
        <v>1</v>
      </c>
      <c r="H9" s="167">
        <f t="shared" ref="H9:H18" si="0">$F9*$G9</f>
        <v>0</v>
      </c>
      <c r="I9" s="114" t="s">
        <v>309</v>
      </c>
    </row>
    <row r="10" spans="1:9" ht="202.05" customHeight="1">
      <c r="A10" s="185"/>
      <c r="B10" s="164">
        <v>2.2999999999999998</v>
      </c>
      <c r="C10" s="114" t="s">
        <v>384</v>
      </c>
      <c r="D10" s="195" t="s">
        <v>289</v>
      </c>
      <c r="E10" s="165"/>
      <c r="F10" s="166">
        <v>100</v>
      </c>
      <c r="G10" s="166">
        <v>1</v>
      </c>
      <c r="H10" s="167">
        <f t="shared" si="0"/>
        <v>100</v>
      </c>
      <c r="I10" s="114" t="s">
        <v>385</v>
      </c>
    </row>
    <row r="11" spans="1:9" ht="151.05000000000001" customHeight="1">
      <c r="A11" s="185"/>
      <c r="B11" s="164">
        <v>2.4</v>
      </c>
      <c r="C11" s="114" t="s">
        <v>323</v>
      </c>
      <c r="D11" s="195" t="s">
        <v>70</v>
      </c>
      <c r="E11" s="165"/>
      <c r="F11" s="166">
        <v>90</v>
      </c>
      <c r="G11" s="166">
        <v>1</v>
      </c>
      <c r="H11" s="167">
        <f t="shared" si="0"/>
        <v>90</v>
      </c>
      <c r="I11" s="114" t="s">
        <v>324</v>
      </c>
    </row>
    <row r="12" spans="1:9" ht="196.05" customHeight="1">
      <c r="A12" s="185"/>
      <c r="B12" s="164">
        <v>2.5</v>
      </c>
      <c r="C12" s="114" t="s">
        <v>325</v>
      </c>
      <c r="D12" s="195" t="s">
        <v>71</v>
      </c>
      <c r="E12" s="170"/>
      <c r="F12" s="171">
        <v>100</v>
      </c>
      <c r="G12" s="171">
        <v>1</v>
      </c>
      <c r="H12" s="167">
        <f t="shared" si="0"/>
        <v>100</v>
      </c>
      <c r="I12" s="114" t="s">
        <v>326</v>
      </c>
    </row>
    <row r="13" spans="1:9" ht="173.1" customHeight="1">
      <c r="A13" s="192"/>
      <c r="B13" s="164">
        <v>2.6</v>
      </c>
      <c r="C13" s="114" t="s">
        <v>72</v>
      </c>
      <c r="D13" s="195" t="s">
        <v>73</v>
      </c>
      <c r="E13" s="165"/>
      <c r="F13" s="166">
        <v>100</v>
      </c>
      <c r="G13" s="166">
        <v>1</v>
      </c>
      <c r="H13" s="167">
        <f t="shared" si="0"/>
        <v>100</v>
      </c>
      <c r="I13" s="114" t="s">
        <v>74</v>
      </c>
    </row>
    <row r="14" spans="1:9" ht="165.6">
      <c r="A14" s="185"/>
      <c r="B14" s="164">
        <v>2.7</v>
      </c>
      <c r="C14" s="114" t="s">
        <v>75</v>
      </c>
      <c r="D14" s="195" t="s">
        <v>76</v>
      </c>
      <c r="E14" s="172"/>
      <c r="F14" s="171">
        <v>85</v>
      </c>
      <c r="G14" s="171">
        <v>1</v>
      </c>
      <c r="H14" s="167">
        <f t="shared" si="0"/>
        <v>85</v>
      </c>
      <c r="I14" s="114" t="s">
        <v>310</v>
      </c>
    </row>
    <row r="15" spans="1:9" ht="151.80000000000001">
      <c r="A15" s="185"/>
      <c r="B15" s="164">
        <v>2.8</v>
      </c>
      <c r="C15" s="114" t="s">
        <v>77</v>
      </c>
      <c r="D15" s="195" t="s">
        <v>327</v>
      </c>
      <c r="E15" s="165"/>
      <c r="F15" s="166">
        <v>70</v>
      </c>
      <c r="G15" s="166">
        <v>1</v>
      </c>
      <c r="H15" s="167">
        <f t="shared" si="0"/>
        <v>70</v>
      </c>
      <c r="I15" s="114" t="s">
        <v>215</v>
      </c>
    </row>
    <row r="16" spans="1:9" ht="238.05" customHeight="1">
      <c r="A16" s="185"/>
      <c r="B16" s="173" t="s">
        <v>387</v>
      </c>
      <c r="C16" s="114" t="s">
        <v>328</v>
      </c>
      <c r="D16" s="195" t="s">
        <v>78</v>
      </c>
      <c r="E16" s="351"/>
      <c r="F16" s="174">
        <v>70</v>
      </c>
      <c r="G16" s="174">
        <v>1</v>
      </c>
      <c r="H16" s="167">
        <f>$F16*$G16</f>
        <v>70</v>
      </c>
      <c r="I16" s="114" t="s">
        <v>329</v>
      </c>
    </row>
    <row r="17" spans="1:9" ht="213" customHeight="1">
      <c r="A17" s="185"/>
      <c r="B17" s="173" t="s">
        <v>79</v>
      </c>
      <c r="C17" s="114" t="s">
        <v>330</v>
      </c>
      <c r="D17" s="195" t="s">
        <v>331</v>
      </c>
      <c r="E17" s="361"/>
      <c r="F17" s="175">
        <v>20</v>
      </c>
      <c r="G17" s="175">
        <v>1</v>
      </c>
      <c r="H17" s="167">
        <f t="shared" si="0"/>
        <v>20</v>
      </c>
      <c r="I17" s="114" t="s">
        <v>332</v>
      </c>
    </row>
    <row r="18" spans="1:9" ht="20.100000000000001" customHeight="1">
      <c r="B18" s="194"/>
      <c r="C18" s="176"/>
      <c r="D18" s="177"/>
      <c r="E18" s="350"/>
      <c r="F18" s="175">
        <v>0</v>
      </c>
      <c r="G18" s="175">
        <v>0</v>
      </c>
      <c r="H18" s="167">
        <f t="shared" si="0"/>
        <v>0</v>
      </c>
      <c r="I18" s="194"/>
    </row>
    <row r="20" spans="1:9">
      <c r="E20" s="195" t="s">
        <v>64</v>
      </c>
      <c r="F20" s="196"/>
      <c r="G20" s="196"/>
      <c r="H20" s="197">
        <f>(SUMIF(H$8:H$18,"&gt;=0")/G$21)*(G$21/G$22)</f>
        <v>63.5</v>
      </c>
    </row>
    <row r="21" spans="1:9">
      <c r="E21" s="195" t="s">
        <v>65</v>
      </c>
      <c r="F21" s="196" t="s">
        <v>12</v>
      </c>
      <c r="G21" s="198">
        <f>COUNTIF(G$8:G$18,"&gt;0")</f>
        <v>10</v>
      </c>
      <c r="H21" s="196"/>
    </row>
    <row r="22" spans="1:9">
      <c r="E22" s="195" t="s">
        <v>66</v>
      </c>
      <c r="F22" s="196" t="s">
        <v>12</v>
      </c>
      <c r="G22" s="198">
        <f>SUMIF($G$8:$G$18,"&gt;0")</f>
        <v>10</v>
      </c>
      <c r="H22" s="196"/>
    </row>
    <row r="23" spans="1:9">
      <c r="E23" s="195" t="s">
        <v>209</v>
      </c>
      <c r="F23" s="197">
        <f>SUMIF(F$8:F$18,"&gt;=0")/$G$21</f>
        <v>63.5</v>
      </c>
      <c r="G23" s="196"/>
      <c r="H23" s="196"/>
    </row>
  </sheetData>
  <dataValidations count="1">
    <dataValidation type="whole" operator="lessThan" allowBlank="1" showInputMessage="1" showErrorMessage="1" sqref="H8:H18" xr:uid="{00000000-0002-0000-0400-000000000000}">
      <formula1>101</formula1>
    </dataValidation>
  </dataValidations>
  <pageMargins left="0.7" right="0.7" top="0.75" bottom="0.75" header="0.3" footer="0.3"/>
  <pageSetup paperSize="9" scale="48" fitToHeight="3" orientation="landscape" r:id="rId1"/>
  <ignoredErrors>
    <ignoredError sqref="B1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pageSetUpPr fitToPage="1"/>
  </sheetPr>
  <dimension ref="A2:I21"/>
  <sheetViews>
    <sheetView topLeftCell="A13" zoomScale="80" zoomScaleNormal="80" workbookViewId="0">
      <selection activeCell="F15" sqref="F15"/>
    </sheetView>
  </sheetViews>
  <sheetFormatPr defaultColWidth="11" defaultRowHeight="13.8"/>
  <cols>
    <col min="1" max="1" width="2.09765625" style="180" customWidth="1"/>
    <col min="2" max="2" width="5.59765625" style="180" customWidth="1"/>
    <col min="3" max="3" width="57.5" style="180" customWidth="1"/>
    <col min="4" max="4" width="50.796875" style="180" customWidth="1"/>
    <col min="5" max="5" width="55.296875" style="349" customWidth="1"/>
    <col min="6" max="8" width="8.59765625" style="183" customWidth="1"/>
    <col min="9" max="9" width="62.796875" style="180" customWidth="1"/>
    <col min="10" max="16384" width="11" style="180"/>
  </cols>
  <sheetData>
    <row r="2" spans="1:9">
      <c r="B2" s="181" t="s">
        <v>80</v>
      </c>
    </row>
    <row r="3" spans="1:9">
      <c r="D3" s="310" t="s">
        <v>81</v>
      </c>
    </row>
    <row r="4" spans="1:9" ht="200.1" customHeight="1">
      <c r="D4" s="163" t="s">
        <v>82</v>
      </c>
    </row>
    <row r="5" spans="1:9">
      <c r="A5" s="185"/>
      <c r="B5" s="186"/>
      <c r="C5" s="185"/>
      <c r="H5" s="183" t="s">
        <v>12</v>
      </c>
    </row>
    <row r="6" spans="1:9" s="214" customFormat="1" ht="27.6">
      <c r="A6" s="210"/>
      <c r="B6" s="318"/>
      <c r="C6" s="319" t="s">
        <v>38</v>
      </c>
      <c r="D6" s="312" t="s">
        <v>39</v>
      </c>
      <c r="E6" s="311" t="s">
        <v>40</v>
      </c>
      <c r="F6" s="312" t="s">
        <v>41</v>
      </c>
      <c r="G6" s="312" t="s">
        <v>42</v>
      </c>
      <c r="H6" s="311" t="s">
        <v>83</v>
      </c>
      <c r="I6" s="312" t="s">
        <v>44</v>
      </c>
    </row>
    <row r="7" spans="1:9">
      <c r="A7" s="185"/>
      <c r="B7" s="317"/>
      <c r="C7" s="274"/>
      <c r="D7" s="191"/>
      <c r="E7" s="328"/>
      <c r="F7" s="230"/>
      <c r="G7" s="230"/>
      <c r="H7" s="230"/>
      <c r="I7" s="191"/>
    </row>
    <row r="8" spans="1:9" s="169" customFormat="1" ht="189" customHeight="1">
      <c r="A8" s="168"/>
      <c r="B8" s="164">
        <v>3.1</v>
      </c>
      <c r="C8" s="334" t="s">
        <v>388</v>
      </c>
      <c r="D8" s="335" t="s">
        <v>362</v>
      </c>
      <c r="E8" s="336"/>
      <c r="F8" s="337">
        <v>100</v>
      </c>
      <c r="G8" s="337">
        <v>1</v>
      </c>
      <c r="H8" s="338">
        <f>$F8*$G8</f>
        <v>100</v>
      </c>
      <c r="I8" s="339" t="s">
        <v>363</v>
      </c>
    </row>
    <row r="9" spans="1:9" s="169" customFormat="1" ht="142.05000000000001" customHeight="1">
      <c r="A9" s="168"/>
      <c r="B9" s="164">
        <v>3.2</v>
      </c>
      <c r="C9" s="222" t="s">
        <v>291</v>
      </c>
      <c r="D9" s="219" t="s">
        <v>370</v>
      </c>
      <c r="E9" s="165"/>
      <c r="F9" s="166">
        <v>75</v>
      </c>
      <c r="G9" s="166">
        <v>1</v>
      </c>
      <c r="H9" s="220">
        <f>$F9*$G9</f>
        <v>75</v>
      </c>
      <c r="I9" s="339" t="s">
        <v>333</v>
      </c>
    </row>
    <row r="10" spans="1:9" s="169" customFormat="1" ht="134.1" customHeight="1">
      <c r="A10" s="168"/>
      <c r="B10" s="164">
        <v>3.3</v>
      </c>
      <c r="C10" s="297" t="s">
        <v>294</v>
      </c>
      <c r="D10" s="219" t="s">
        <v>292</v>
      </c>
      <c r="E10" s="165"/>
      <c r="F10" s="166">
        <v>80</v>
      </c>
      <c r="G10" s="166">
        <v>1</v>
      </c>
      <c r="H10" s="220">
        <f>$F10*$G10</f>
        <v>80</v>
      </c>
      <c r="I10" s="219" t="s">
        <v>371</v>
      </c>
    </row>
    <row r="11" spans="1:9" s="169" customFormat="1" ht="138">
      <c r="A11" s="168"/>
      <c r="B11" s="164">
        <v>3.4</v>
      </c>
      <c r="C11" s="297" t="s">
        <v>358</v>
      </c>
      <c r="D11" s="219" t="s">
        <v>293</v>
      </c>
      <c r="E11" s="165"/>
      <c r="F11" s="166">
        <v>100</v>
      </c>
      <c r="G11" s="166">
        <v>1</v>
      </c>
      <c r="H11" s="220">
        <f>$F11*$G11</f>
        <v>100</v>
      </c>
      <c r="I11" s="219" t="s">
        <v>364</v>
      </c>
    </row>
    <row r="12" spans="1:9" s="169" customFormat="1" ht="138">
      <c r="A12" s="168"/>
      <c r="B12" s="164">
        <v>3.5</v>
      </c>
      <c r="C12" s="222" t="s">
        <v>359</v>
      </c>
      <c r="D12" s="219" t="s">
        <v>260</v>
      </c>
      <c r="E12" s="165"/>
      <c r="F12" s="166">
        <v>40</v>
      </c>
      <c r="G12" s="166">
        <v>1</v>
      </c>
      <c r="H12" s="220">
        <f t="shared" ref="H12:H16" si="0">$F12*$G12</f>
        <v>40</v>
      </c>
      <c r="I12" s="221" t="s">
        <v>311</v>
      </c>
    </row>
    <row r="13" spans="1:9" ht="157.05000000000001" customHeight="1">
      <c r="A13" s="192"/>
      <c r="B13" s="164">
        <v>3.6</v>
      </c>
      <c r="C13" s="223" t="s">
        <v>295</v>
      </c>
      <c r="D13" s="219" t="s">
        <v>372</v>
      </c>
      <c r="E13" s="165"/>
      <c r="F13" s="166">
        <v>100</v>
      </c>
      <c r="G13" s="166">
        <v>1</v>
      </c>
      <c r="H13" s="220">
        <f t="shared" si="0"/>
        <v>100</v>
      </c>
      <c r="I13" s="221" t="s">
        <v>290</v>
      </c>
    </row>
    <row r="14" spans="1:9" ht="108" customHeight="1">
      <c r="A14" s="185"/>
      <c r="B14" s="164">
        <v>3.7</v>
      </c>
      <c r="C14" s="340" t="s">
        <v>335</v>
      </c>
      <c r="D14" s="329" t="s">
        <v>373</v>
      </c>
      <c r="E14" s="172"/>
      <c r="F14" s="166">
        <v>26</v>
      </c>
      <c r="G14" s="166">
        <v>1</v>
      </c>
      <c r="H14" s="220">
        <f t="shared" si="0"/>
        <v>26</v>
      </c>
      <c r="I14" s="334" t="s">
        <v>334</v>
      </c>
    </row>
    <row r="15" spans="1:9">
      <c r="B15" s="194"/>
      <c r="C15" s="194"/>
      <c r="D15" s="194"/>
      <c r="E15" s="172"/>
      <c r="F15" s="166">
        <v>0</v>
      </c>
      <c r="G15" s="166">
        <v>0</v>
      </c>
      <c r="H15" s="220">
        <f t="shared" si="0"/>
        <v>0</v>
      </c>
      <c r="I15" s="313"/>
    </row>
    <row r="16" spans="1:9">
      <c r="B16" s="194"/>
      <c r="C16" s="194"/>
      <c r="D16" s="194"/>
      <c r="E16" s="172"/>
      <c r="F16" s="166">
        <v>0</v>
      </c>
      <c r="G16" s="166">
        <v>0</v>
      </c>
      <c r="H16" s="220">
        <f t="shared" si="0"/>
        <v>0</v>
      </c>
      <c r="I16" s="313"/>
    </row>
    <row r="17" spans="4:8" ht="14.4">
      <c r="D17" s="203"/>
      <c r="E17" s="225"/>
      <c r="F17" s="225"/>
      <c r="G17" s="225"/>
    </row>
    <row r="18" spans="4:8">
      <c r="E18" s="195" t="s">
        <v>64</v>
      </c>
      <c r="F18" s="196"/>
      <c r="G18" s="196"/>
      <c r="H18" s="314">
        <f>(SUMIF(H$8:H$16,"&gt;=0")/G$19)*(G$19/G$20)</f>
        <v>74.428571428571431</v>
      </c>
    </row>
    <row r="19" spans="4:8">
      <c r="E19" s="195" t="s">
        <v>65</v>
      </c>
      <c r="F19" s="196" t="s">
        <v>12</v>
      </c>
      <c r="G19" s="315">
        <f>COUNTIF(G$8:G$16,"&gt;0")</f>
        <v>7</v>
      </c>
      <c r="H19" s="196"/>
    </row>
    <row r="20" spans="4:8">
      <c r="E20" s="195" t="s">
        <v>66</v>
      </c>
      <c r="F20" s="196" t="s">
        <v>12</v>
      </c>
      <c r="G20" s="315">
        <f>SUMIF($G$8:$G$16,"&gt;0")</f>
        <v>7</v>
      </c>
      <c r="H20" s="196"/>
    </row>
    <row r="21" spans="4:8">
      <c r="E21" s="195" t="s">
        <v>209</v>
      </c>
      <c r="F21" s="314">
        <f>SUMIF(F$8:F$16,"&gt;=0")/$G$19</f>
        <v>74.428571428571431</v>
      </c>
      <c r="G21" s="196"/>
      <c r="H21" s="196"/>
    </row>
  </sheetData>
  <dataValidations count="1">
    <dataValidation type="whole" operator="lessThan" allowBlank="1" showInputMessage="1" showErrorMessage="1" sqref="H8:H16" xr:uid="{00000000-0002-0000-0500-000000000000}">
      <formula1>101</formula1>
    </dataValidation>
  </dataValidations>
  <pageMargins left="0.7" right="0.7" top="0.75" bottom="0.75" header="0.3" footer="0.3"/>
  <pageSetup paperSize="9" scale="47" fitToHeight="2"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pageSetUpPr fitToPage="1"/>
  </sheetPr>
  <dimension ref="A2:I26"/>
  <sheetViews>
    <sheetView topLeftCell="A20" zoomScale="80" zoomScaleNormal="80" workbookViewId="0">
      <selection activeCell="F21" sqref="F21"/>
    </sheetView>
  </sheetViews>
  <sheetFormatPr defaultColWidth="11" defaultRowHeight="13.8"/>
  <cols>
    <col min="1" max="1" width="2.09765625" style="180" customWidth="1"/>
    <col min="2" max="2" width="5.59765625" style="180" customWidth="1"/>
    <col min="3" max="3" width="56.09765625" style="180" customWidth="1"/>
    <col min="4" max="4" width="46.59765625" style="180" customWidth="1"/>
    <col min="5" max="5" width="57" style="349" customWidth="1"/>
    <col min="6" max="8" width="8.59765625" style="183" customWidth="1"/>
    <col min="9" max="9" width="62.09765625" style="180" customWidth="1"/>
    <col min="10" max="10" width="61" style="180" customWidth="1"/>
    <col min="11" max="16384" width="11" style="180"/>
  </cols>
  <sheetData>
    <row r="2" spans="1:9">
      <c r="B2" s="228" t="s">
        <v>84</v>
      </c>
    </row>
    <row r="3" spans="1:9">
      <c r="D3" s="229" t="s">
        <v>85</v>
      </c>
    </row>
    <row r="4" spans="1:9" ht="179.4">
      <c r="D4" s="226" t="s">
        <v>376</v>
      </c>
    </row>
    <row r="5" spans="1:9">
      <c r="A5" s="185"/>
      <c r="B5" s="186"/>
      <c r="C5" s="185"/>
      <c r="H5" s="183" t="s">
        <v>12</v>
      </c>
    </row>
    <row r="6" spans="1:9" s="214" customFormat="1" ht="27.6">
      <c r="A6" s="210"/>
      <c r="B6" s="345"/>
      <c r="C6" s="346" t="s">
        <v>38</v>
      </c>
      <c r="D6" s="347" t="s">
        <v>39</v>
      </c>
      <c r="E6" s="348" t="s">
        <v>40</v>
      </c>
      <c r="F6" s="347" t="s">
        <v>41</v>
      </c>
      <c r="G6" s="347" t="s">
        <v>42</v>
      </c>
      <c r="H6" s="348" t="s">
        <v>43</v>
      </c>
      <c r="I6" s="347" t="s">
        <v>44</v>
      </c>
    </row>
    <row r="7" spans="1:9">
      <c r="A7" s="185"/>
      <c r="B7" s="317"/>
      <c r="C7" s="274"/>
      <c r="D7" s="191"/>
      <c r="E7" s="328"/>
      <c r="F7" s="230"/>
      <c r="G7" s="230"/>
      <c r="H7" s="230"/>
      <c r="I7" s="191"/>
    </row>
    <row r="8" spans="1:9" ht="226.05" customHeight="1">
      <c r="A8" s="185"/>
      <c r="B8" s="359">
        <v>4.0999999999999996</v>
      </c>
      <c r="C8" s="164" t="s">
        <v>222</v>
      </c>
      <c r="D8" s="219" t="s">
        <v>400</v>
      </c>
      <c r="E8" s="165"/>
      <c r="F8" s="166">
        <v>68</v>
      </c>
      <c r="G8" s="166">
        <v>1</v>
      </c>
      <c r="H8" s="227">
        <f t="shared" ref="H8:H20" si="0">$F8*$G8</f>
        <v>68</v>
      </c>
      <c r="I8" s="219" t="s">
        <v>410</v>
      </c>
    </row>
    <row r="9" spans="1:9" ht="163.05000000000001" customHeight="1">
      <c r="A9" s="185"/>
      <c r="B9" s="360">
        <v>4.2</v>
      </c>
      <c r="C9" s="164" t="s">
        <v>231</v>
      </c>
      <c r="D9" s="219" t="s">
        <v>261</v>
      </c>
      <c r="E9" s="165"/>
      <c r="F9" s="166">
        <v>100</v>
      </c>
      <c r="G9" s="166">
        <v>1</v>
      </c>
      <c r="H9" s="227">
        <f>$F9*$G9</f>
        <v>100</v>
      </c>
      <c r="I9" s="219" t="s">
        <v>232</v>
      </c>
    </row>
    <row r="10" spans="1:9" s="169" customFormat="1" ht="124.2">
      <c r="A10" s="168" t="s">
        <v>86</v>
      </c>
      <c r="B10" s="360">
        <v>4.3</v>
      </c>
      <c r="C10" s="164" t="s">
        <v>223</v>
      </c>
      <c r="D10" s="219" t="s">
        <v>401</v>
      </c>
      <c r="E10" s="165"/>
      <c r="F10" s="166">
        <v>78</v>
      </c>
      <c r="G10" s="166">
        <v>1</v>
      </c>
      <c r="H10" s="227">
        <f t="shared" si="0"/>
        <v>78</v>
      </c>
      <c r="I10" s="219" t="s">
        <v>224</v>
      </c>
    </row>
    <row r="11" spans="1:9" ht="138">
      <c r="A11" s="185"/>
      <c r="B11" s="360">
        <v>4.4000000000000004</v>
      </c>
      <c r="C11" s="164" t="s">
        <v>225</v>
      </c>
      <c r="D11" s="219" t="s">
        <v>402</v>
      </c>
      <c r="E11" s="165"/>
      <c r="F11" s="362">
        <v>65</v>
      </c>
      <c r="G11" s="166">
        <v>1</v>
      </c>
      <c r="H11" s="227">
        <f t="shared" si="0"/>
        <v>65</v>
      </c>
      <c r="I11" s="219" t="s">
        <v>411</v>
      </c>
    </row>
    <row r="12" spans="1:9" ht="151.80000000000001">
      <c r="A12" s="185"/>
      <c r="B12" s="360">
        <v>4.5</v>
      </c>
      <c r="C12" s="164" t="s">
        <v>226</v>
      </c>
      <c r="D12" s="219" t="s">
        <v>403</v>
      </c>
      <c r="E12" s="165"/>
      <c r="F12" s="166">
        <v>88</v>
      </c>
      <c r="G12" s="166">
        <v>1</v>
      </c>
      <c r="H12" s="227">
        <f t="shared" si="0"/>
        <v>88</v>
      </c>
      <c r="I12" s="219" t="s">
        <v>227</v>
      </c>
    </row>
    <row r="13" spans="1:9" ht="179.4">
      <c r="A13" s="185"/>
      <c r="B13" s="360">
        <v>4.5999999999999996</v>
      </c>
      <c r="C13" s="334" t="s">
        <v>336</v>
      </c>
      <c r="D13" s="219" t="s">
        <v>404</v>
      </c>
      <c r="E13" s="165"/>
      <c r="F13" s="166">
        <v>38</v>
      </c>
      <c r="G13" s="166">
        <v>1</v>
      </c>
      <c r="H13" s="227">
        <f t="shared" si="0"/>
        <v>38</v>
      </c>
      <c r="I13" s="335" t="s">
        <v>374</v>
      </c>
    </row>
    <row r="14" spans="1:9" ht="170.1" customHeight="1">
      <c r="A14" s="185"/>
      <c r="B14" s="360">
        <v>4.7</v>
      </c>
      <c r="C14" s="164" t="s">
        <v>398</v>
      </c>
      <c r="D14" s="219" t="s">
        <v>405</v>
      </c>
      <c r="E14" s="165"/>
      <c r="F14" s="362">
        <v>88</v>
      </c>
      <c r="G14" s="166">
        <v>1</v>
      </c>
      <c r="H14" s="227">
        <f t="shared" si="0"/>
        <v>88</v>
      </c>
      <c r="I14" s="219" t="s">
        <v>399</v>
      </c>
    </row>
    <row r="15" spans="1:9" ht="221.1" customHeight="1">
      <c r="A15" s="185"/>
      <c r="B15" s="360">
        <v>4.8</v>
      </c>
      <c r="C15" s="164" t="s">
        <v>300</v>
      </c>
      <c r="D15" s="219" t="s">
        <v>406</v>
      </c>
      <c r="E15" s="165"/>
      <c r="F15" s="166">
        <v>83</v>
      </c>
      <c r="G15" s="166">
        <v>1</v>
      </c>
      <c r="H15" s="227">
        <f t="shared" si="0"/>
        <v>83</v>
      </c>
      <c r="I15" s="219" t="s">
        <v>312</v>
      </c>
    </row>
    <row r="16" spans="1:9" ht="150" customHeight="1">
      <c r="A16" s="185"/>
      <c r="B16" s="360">
        <v>4.9000000000000004</v>
      </c>
      <c r="C16" s="164" t="s">
        <v>228</v>
      </c>
      <c r="D16" s="219" t="s">
        <v>407</v>
      </c>
      <c r="E16" s="165"/>
      <c r="F16" s="166">
        <v>100</v>
      </c>
      <c r="G16" s="166">
        <v>1</v>
      </c>
      <c r="H16" s="227">
        <f t="shared" si="0"/>
        <v>100</v>
      </c>
      <c r="I16" s="219" t="s">
        <v>313</v>
      </c>
    </row>
    <row r="17" spans="1:9" ht="160.05000000000001" customHeight="1">
      <c r="A17" s="185"/>
      <c r="B17" s="360" t="s">
        <v>417</v>
      </c>
      <c r="C17" s="334" t="s">
        <v>337</v>
      </c>
      <c r="D17" s="219" t="s">
        <v>345</v>
      </c>
      <c r="E17" s="165"/>
      <c r="F17" s="166">
        <v>78</v>
      </c>
      <c r="G17" s="166">
        <v>1</v>
      </c>
      <c r="H17" s="227">
        <f t="shared" si="0"/>
        <v>78</v>
      </c>
      <c r="I17" s="219" t="s">
        <v>389</v>
      </c>
    </row>
    <row r="18" spans="1:9" ht="171" customHeight="1">
      <c r="A18" s="185"/>
      <c r="B18" s="360">
        <v>4.1100000000000003</v>
      </c>
      <c r="C18" s="164" t="s">
        <v>229</v>
      </c>
      <c r="D18" s="219" t="s">
        <v>346</v>
      </c>
      <c r="E18" s="165"/>
      <c r="F18" s="166">
        <v>100</v>
      </c>
      <c r="G18" s="166">
        <v>1</v>
      </c>
      <c r="H18" s="227">
        <f t="shared" si="0"/>
        <v>100</v>
      </c>
      <c r="I18" s="219" t="s">
        <v>230</v>
      </c>
    </row>
    <row r="19" spans="1:9" ht="218.1" customHeight="1">
      <c r="A19" s="185"/>
      <c r="B19" s="360">
        <v>4.12</v>
      </c>
      <c r="C19" s="164" t="s">
        <v>297</v>
      </c>
      <c r="D19" s="219" t="s">
        <v>296</v>
      </c>
      <c r="E19" s="165"/>
      <c r="F19" s="166">
        <v>81</v>
      </c>
      <c r="G19" s="166">
        <v>1</v>
      </c>
      <c r="H19" s="227">
        <f t="shared" si="0"/>
        <v>81</v>
      </c>
      <c r="I19" s="219" t="s">
        <v>375</v>
      </c>
    </row>
    <row r="20" spans="1:9" ht="160.05000000000001" customHeight="1">
      <c r="A20" s="185"/>
      <c r="B20" s="360">
        <v>4.13</v>
      </c>
      <c r="C20" s="164" t="s">
        <v>233</v>
      </c>
      <c r="D20" s="219" t="s">
        <v>262</v>
      </c>
      <c r="E20" s="165"/>
      <c r="F20" s="166">
        <v>75</v>
      </c>
      <c r="G20" s="166">
        <v>1</v>
      </c>
      <c r="H20" s="227">
        <f t="shared" si="0"/>
        <v>75</v>
      </c>
      <c r="I20" s="219" t="s">
        <v>234</v>
      </c>
    </row>
    <row r="21" spans="1:9" ht="21" customHeight="1">
      <c r="A21" s="185"/>
      <c r="B21" s="164"/>
      <c r="C21" s="164"/>
      <c r="D21" s="219"/>
      <c r="E21" s="165"/>
      <c r="F21" s="166">
        <v>0</v>
      </c>
      <c r="G21" s="166">
        <v>0</v>
      </c>
      <c r="H21" s="227">
        <v>0</v>
      </c>
      <c r="I21" s="219"/>
    </row>
    <row r="23" spans="1:9">
      <c r="C23" s="195" t="s">
        <v>64</v>
      </c>
      <c r="D23" s="230"/>
      <c r="E23" s="195" t="s">
        <v>64</v>
      </c>
      <c r="F23" s="196"/>
      <c r="G23" s="196"/>
      <c r="H23" s="231">
        <f>(SUMIF(H$8:H$21,"&gt;=0")/G$24)*(G$24/G$25)</f>
        <v>80.15384615384616</v>
      </c>
    </row>
    <row r="24" spans="1:9">
      <c r="C24" s="195" t="s">
        <v>65</v>
      </c>
      <c r="D24" s="230" t="s">
        <v>12</v>
      </c>
      <c r="E24" s="195" t="s">
        <v>65</v>
      </c>
      <c r="F24" s="196" t="s">
        <v>12</v>
      </c>
      <c r="G24" s="232">
        <f>COUNTIF(G$8:G$21,"&gt;0")</f>
        <v>13</v>
      </c>
      <c r="H24" s="196"/>
    </row>
    <row r="25" spans="1:9">
      <c r="C25" s="195" t="s">
        <v>66</v>
      </c>
      <c r="D25" s="230" t="s">
        <v>12</v>
      </c>
      <c r="E25" s="195" t="s">
        <v>66</v>
      </c>
      <c r="F25" s="196" t="s">
        <v>12</v>
      </c>
      <c r="G25" s="232">
        <f>SUMIF($G$8:$G$21,"&gt;0")</f>
        <v>13</v>
      </c>
      <c r="H25" s="196"/>
    </row>
    <row r="26" spans="1:9">
      <c r="E26" s="195" t="s">
        <v>209</v>
      </c>
      <c r="F26" s="231">
        <f>SUMIF(F$8:F$21,"&gt;=0")/$G$24</f>
        <v>80.15384615384616</v>
      </c>
      <c r="G26" s="196"/>
      <c r="H26" s="196"/>
    </row>
  </sheetData>
  <dataValidations count="1">
    <dataValidation type="whole" operator="lessThan" allowBlank="1" showInputMessage="1" showErrorMessage="1" sqref="H19:H21 H8:H18" xr:uid="{00000000-0002-0000-0600-000000000000}">
      <formula1>101</formula1>
    </dataValidation>
  </dataValidations>
  <pageMargins left="0.7" right="0.7" top="0.75" bottom="0.75" header="0.3" footer="0.3"/>
  <pageSetup paperSize="9" scale="48" fitToHeight="3" orientation="landscape"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pageSetUpPr fitToPage="1"/>
  </sheetPr>
  <dimension ref="A2:S47"/>
  <sheetViews>
    <sheetView topLeftCell="A8" workbookViewId="0">
      <selection activeCell="A14" sqref="A14"/>
    </sheetView>
  </sheetViews>
  <sheetFormatPr defaultColWidth="11" defaultRowHeight="13.8"/>
  <cols>
    <col min="1" max="1" width="3.59765625" style="180" customWidth="1"/>
    <col min="2" max="2" width="5.59765625" style="180" customWidth="1"/>
    <col min="3" max="3" width="6.296875" style="180" customWidth="1"/>
    <col min="4" max="4" width="22" style="180" customWidth="1"/>
    <col min="5" max="5" width="56.5" style="180" customWidth="1"/>
    <col min="6" max="6" width="25" style="180" customWidth="1"/>
    <col min="7" max="7" width="19.59765625" style="180" customWidth="1"/>
    <col min="8" max="8" width="19" style="180" customWidth="1"/>
    <col min="9" max="9" width="28.59765625" style="180" customWidth="1"/>
    <col min="10" max="11" width="21.296875" style="180" customWidth="1"/>
    <col min="12" max="12" width="20.09765625" style="180" customWidth="1"/>
    <col min="13" max="13" width="11" style="180"/>
    <col min="14" max="15" width="22.09765625" style="180" customWidth="1"/>
    <col min="16" max="18" width="24.796875" style="180" customWidth="1"/>
    <col min="19" max="19" width="81.09765625" style="180" customWidth="1"/>
    <col min="20" max="16384" width="11" style="180"/>
  </cols>
  <sheetData>
    <row r="2" spans="1:19">
      <c r="B2" s="228" t="s">
        <v>84</v>
      </c>
    </row>
    <row r="3" spans="1:19" ht="14.4">
      <c r="D3" s="243"/>
      <c r="E3" s="229" t="s">
        <v>87</v>
      </c>
      <c r="I3" s="367"/>
      <c r="J3" s="367"/>
      <c r="K3" s="233"/>
    </row>
    <row r="4" spans="1:19" ht="210" customHeight="1">
      <c r="E4" s="226" t="s">
        <v>376</v>
      </c>
      <c r="F4" s="233"/>
      <c r="G4" s="373" t="s">
        <v>412</v>
      </c>
      <c r="H4" s="373"/>
      <c r="I4" s="373"/>
    </row>
    <row r="5" spans="1:19" ht="17.25" customHeight="1">
      <c r="B5" s="244" t="s">
        <v>205</v>
      </c>
      <c r="E5" s="245"/>
      <c r="F5" s="233"/>
      <c r="G5" s="233"/>
      <c r="H5" s="233"/>
      <c r="I5" s="233"/>
    </row>
    <row r="6" spans="1:19" ht="41.4">
      <c r="C6" s="234" t="s">
        <v>88</v>
      </c>
      <c r="D6" s="235" t="s">
        <v>89</v>
      </c>
      <c r="E6" s="235" t="s">
        <v>90</v>
      </c>
      <c r="F6" s="235" t="s">
        <v>91</v>
      </c>
      <c r="G6" s="235" t="s">
        <v>92</v>
      </c>
      <c r="H6" s="235" t="s">
        <v>93</v>
      </c>
      <c r="I6" s="236" t="s">
        <v>94</v>
      </c>
      <c r="J6" s="246" t="s">
        <v>95</v>
      </c>
      <c r="K6" s="246" t="s">
        <v>96</v>
      </c>
      <c r="L6" s="235" t="s">
        <v>97</v>
      </c>
      <c r="M6" s="235" t="s">
        <v>98</v>
      </c>
      <c r="N6" s="235" t="s">
        <v>99</v>
      </c>
      <c r="O6" s="235" t="s">
        <v>100</v>
      </c>
      <c r="P6" s="235" t="s">
        <v>101</v>
      </c>
      <c r="Q6" s="235" t="s">
        <v>102</v>
      </c>
      <c r="R6" s="235" t="s">
        <v>103</v>
      </c>
      <c r="S6" s="235" t="s">
        <v>104</v>
      </c>
    </row>
    <row r="7" spans="1:19" s="247" customFormat="1" ht="187.2">
      <c r="B7" s="248"/>
      <c r="C7" s="237"/>
      <c r="D7" s="238" t="s">
        <v>105</v>
      </c>
      <c r="E7" s="238" t="s">
        <v>106</v>
      </c>
      <c r="F7" s="238" t="s">
        <v>107</v>
      </c>
      <c r="G7" s="238" t="s">
        <v>108</v>
      </c>
      <c r="H7" s="238" t="s">
        <v>216</v>
      </c>
      <c r="I7" s="249" t="s">
        <v>109</v>
      </c>
      <c r="J7" s="249" t="s">
        <v>110</v>
      </c>
      <c r="K7" s="249" t="s">
        <v>111</v>
      </c>
      <c r="L7" s="238" t="s">
        <v>112</v>
      </c>
      <c r="M7" s="238" t="s">
        <v>113</v>
      </c>
      <c r="N7" s="238" t="s">
        <v>263</v>
      </c>
      <c r="O7" s="238" t="s">
        <v>114</v>
      </c>
      <c r="P7" s="238" t="s">
        <v>115</v>
      </c>
      <c r="Q7" s="238" t="s">
        <v>217</v>
      </c>
      <c r="R7" s="238" t="s">
        <v>218</v>
      </c>
      <c r="S7" s="238" t="s">
        <v>116</v>
      </c>
    </row>
    <row r="8" spans="1:19" ht="31.5" customHeight="1">
      <c r="A8" s="250"/>
      <c r="C8" s="251"/>
      <c r="D8" s="239" t="s">
        <v>117</v>
      </c>
      <c r="E8" s="240"/>
      <c r="F8" s="240"/>
      <c r="G8" s="240"/>
      <c r="H8" s="240"/>
      <c r="I8" s="252"/>
      <c r="J8" s="194"/>
      <c r="K8" s="194"/>
      <c r="L8" s="194"/>
      <c r="M8" s="194"/>
      <c r="N8" s="194"/>
      <c r="O8" s="194"/>
      <c r="P8" s="194"/>
      <c r="Q8" s="194"/>
      <c r="R8" s="194"/>
      <c r="S8" s="194"/>
    </row>
    <row r="9" spans="1:19" ht="31.5" customHeight="1">
      <c r="C9" s="251"/>
      <c r="D9" s="239" t="s">
        <v>118</v>
      </c>
      <c r="E9" s="240"/>
      <c r="F9" s="240"/>
      <c r="G9" s="240"/>
      <c r="H9" s="240"/>
      <c r="I9" s="252"/>
      <c r="J9" s="194"/>
      <c r="K9" s="194"/>
      <c r="L9" s="194"/>
      <c r="M9" s="194"/>
      <c r="N9" s="194"/>
      <c r="O9" s="194"/>
      <c r="P9" s="194"/>
      <c r="Q9" s="194"/>
      <c r="R9" s="194"/>
      <c r="S9" s="194"/>
    </row>
    <row r="10" spans="1:19" ht="31.5" customHeight="1">
      <c r="C10" s="251"/>
      <c r="D10" s="239" t="s">
        <v>119</v>
      </c>
      <c r="E10" s="240"/>
      <c r="F10" s="240"/>
      <c r="G10" s="240"/>
      <c r="H10" s="240"/>
      <c r="I10" s="252"/>
      <c r="J10" s="194"/>
      <c r="K10" s="194"/>
      <c r="L10" s="194"/>
      <c r="M10" s="194"/>
      <c r="N10" s="194"/>
      <c r="O10" s="194"/>
      <c r="P10" s="194"/>
      <c r="Q10" s="194"/>
      <c r="R10" s="194"/>
      <c r="S10" s="194"/>
    </row>
    <row r="11" spans="1:19" ht="31.5" customHeight="1">
      <c r="C11" s="251"/>
      <c r="D11" s="239" t="s">
        <v>120</v>
      </c>
      <c r="E11" s="240"/>
      <c r="F11" s="240"/>
      <c r="G11" s="240"/>
      <c r="H11" s="240"/>
      <c r="I11" s="252"/>
      <c r="J11" s="194"/>
      <c r="K11" s="194"/>
      <c r="L11" s="194"/>
      <c r="M11" s="194"/>
      <c r="N11" s="194"/>
      <c r="O11" s="194"/>
      <c r="P11" s="194"/>
      <c r="Q11" s="194"/>
      <c r="R11" s="194"/>
      <c r="S11" s="194"/>
    </row>
    <row r="12" spans="1:19" ht="31.5" customHeight="1">
      <c r="C12" s="251"/>
      <c r="D12" s="239" t="s">
        <v>121</v>
      </c>
      <c r="E12" s="240"/>
      <c r="F12" s="240"/>
      <c r="G12" s="240"/>
      <c r="H12" s="240"/>
      <c r="I12" s="252"/>
      <c r="J12" s="194"/>
      <c r="K12" s="194"/>
      <c r="L12" s="194"/>
      <c r="M12" s="194"/>
      <c r="N12" s="194"/>
      <c r="O12" s="194"/>
      <c r="P12" s="194"/>
      <c r="Q12" s="194"/>
      <c r="R12" s="194"/>
      <c r="S12" s="194"/>
    </row>
    <row r="13" spans="1:19" ht="31.5" customHeight="1">
      <c r="C13" s="251"/>
      <c r="D13" s="239" t="s">
        <v>122</v>
      </c>
      <c r="E13" s="240"/>
      <c r="F13" s="240"/>
      <c r="G13" s="240"/>
      <c r="H13" s="240"/>
      <c r="I13" s="252"/>
      <c r="J13" s="194"/>
      <c r="K13" s="194"/>
      <c r="L13" s="194"/>
      <c r="M13" s="194"/>
      <c r="N13" s="194"/>
      <c r="O13" s="194"/>
      <c r="P13" s="194"/>
      <c r="Q13" s="194"/>
      <c r="R13" s="194"/>
      <c r="S13" s="194"/>
    </row>
    <row r="14" spans="1:19" ht="31.5" customHeight="1">
      <c r="C14" s="251"/>
      <c r="D14" s="239" t="s">
        <v>123</v>
      </c>
      <c r="E14" s="240"/>
      <c r="F14" s="240"/>
      <c r="G14" s="240"/>
      <c r="H14" s="240"/>
      <c r="I14" s="252"/>
      <c r="J14" s="194"/>
      <c r="K14" s="194"/>
      <c r="L14" s="194"/>
      <c r="M14" s="194"/>
      <c r="N14" s="194"/>
      <c r="O14" s="194"/>
      <c r="P14" s="194"/>
      <c r="Q14" s="194"/>
      <c r="R14" s="194"/>
      <c r="S14" s="194"/>
    </row>
    <row r="15" spans="1:19" ht="31.5" customHeight="1">
      <c r="C15" s="251"/>
      <c r="D15" s="239" t="s">
        <v>124</v>
      </c>
      <c r="E15" s="240"/>
      <c r="F15" s="240"/>
      <c r="G15" s="240"/>
      <c r="H15" s="240"/>
      <c r="I15" s="252"/>
      <c r="J15" s="194"/>
      <c r="K15" s="194"/>
      <c r="L15" s="194"/>
      <c r="M15" s="194"/>
      <c r="N15" s="194"/>
      <c r="O15" s="194"/>
      <c r="P15" s="194"/>
      <c r="Q15" s="194"/>
      <c r="R15" s="194"/>
      <c r="S15" s="194"/>
    </row>
    <row r="16" spans="1:19" ht="31.5" customHeight="1">
      <c r="C16" s="251"/>
      <c r="D16" s="239" t="s">
        <v>125</v>
      </c>
      <c r="E16" s="240"/>
      <c r="F16" s="240"/>
      <c r="G16" s="240"/>
      <c r="H16" s="240"/>
      <c r="I16" s="252"/>
      <c r="J16" s="194"/>
      <c r="K16" s="194"/>
      <c r="L16" s="194"/>
      <c r="M16" s="194"/>
      <c r="N16" s="194"/>
      <c r="O16" s="194"/>
      <c r="P16" s="194"/>
      <c r="Q16" s="194"/>
      <c r="R16" s="194"/>
      <c r="S16" s="194"/>
    </row>
    <row r="17" spans="2:19" ht="31.5" customHeight="1">
      <c r="C17" s="251"/>
      <c r="D17" s="239" t="s">
        <v>126</v>
      </c>
      <c r="E17" s="240"/>
      <c r="F17" s="240"/>
      <c r="G17" s="240"/>
      <c r="H17" s="240"/>
      <c r="I17" s="252"/>
      <c r="J17" s="194"/>
      <c r="K17" s="194"/>
      <c r="L17" s="194"/>
      <c r="M17" s="194"/>
      <c r="N17" s="194"/>
      <c r="O17" s="194"/>
      <c r="P17" s="194"/>
      <c r="Q17" s="194"/>
      <c r="R17" s="194"/>
      <c r="S17" s="194"/>
    </row>
    <row r="18" spans="2:19" ht="31.5" customHeight="1">
      <c r="C18" s="251"/>
      <c r="D18" s="239" t="s">
        <v>127</v>
      </c>
      <c r="E18" s="240"/>
      <c r="F18" s="240"/>
      <c r="G18" s="240"/>
      <c r="H18" s="240"/>
      <c r="I18" s="252"/>
      <c r="J18" s="194"/>
      <c r="K18" s="194"/>
      <c r="L18" s="194"/>
      <c r="M18" s="194"/>
      <c r="N18" s="194"/>
      <c r="O18" s="194"/>
      <c r="P18" s="194"/>
      <c r="Q18" s="194"/>
      <c r="R18" s="194"/>
      <c r="S18" s="194"/>
    </row>
    <row r="19" spans="2:19" ht="31.5" customHeight="1">
      <c r="C19" s="251"/>
      <c r="D19" s="239" t="s">
        <v>128</v>
      </c>
      <c r="E19" s="253"/>
      <c r="F19" s="253"/>
      <c r="G19" s="253"/>
      <c r="H19" s="253"/>
      <c r="I19" s="252"/>
      <c r="J19" s="194"/>
      <c r="K19" s="194"/>
      <c r="L19" s="194"/>
      <c r="M19" s="194"/>
      <c r="N19" s="194"/>
      <c r="O19" s="194"/>
      <c r="P19" s="194"/>
      <c r="Q19" s="194"/>
      <c r="R19" s="194"/>
      <c r="S19" s="194"/>
    </row>
    <row r="20" spans="2:19" ht="31.5" customHeight="1">
      <c r="C20" s="251"/>
      <c r="D20" s="239" t="s">
        <v>129</v>
      </c>
      <c r="E20" s="253"/>
      <c r="F20" s="253"/>
      <c r="G20" s="253"/>
      <c r="H20" s="253"/>
      <c r="I20" s="252"/>
      <c r="J20" s="194"/>
      <c r="K20" s="194"/>
      <c r="L20" s="194"/>
      <c r="M20" s="194"/>
      <c r="N20" s="194"/>
      <c r="O20" s="194"/>
      <c r="P20" s="194"/>
      <c r="Q20" s="194"/>
      <c r="R20" s="194"/>
      <c r="S20" s="194"/>
    </row>
    <row r="21" spans="2:19" ht="31.5" customHeight="1">
      <c r="C21" s="251"/>
      <c r="D21" s="239" t="s">
        <v>130</v>
      </c>
      <c r="E21" s="253"/>
      <c r="F21" s="253"/>
      <c r="G21" s="253"/>
      <c r="H21" s="253"/>
      <c r="I21" s="252"/>
      <c r="J21" s="194"/>
      <c r="K21" s="194"/>
      <c r="L21" s="194"/>
      <c r="M21" s="194"/>
      <c r="N21" s="194"/>
      <c r="O21" s="194"/>
      <c r="P21" s="194"/>
      <c r="Q21" s="194"/>
      <c r="R21" s="194"/>
      <c r="S21" s="194"/>
    </row>
    <row r="22" spans="2:19" ht="33" customHeight="1">
      <c r="C22" s="254"/>
      <c r="D22" s="241"/>
      <c r="E22" s="255"/>
      <c r="F22" s="255"/>
      <c r="G22" s="255"/>
      <c r="H22" s="255"/>
      <c r="I22" s="256"/>
    </row>
    <row r="23" spans="2:19" ht="18" customHeight="1">
      <c r="B23" s="257" t="s">
        <v>204</v>
      </c>
      <c r="C23" s="254"/>
      <c r="D23" s="241"/>
      <c r="E23" s="255"/>
      <c r="F23" s="255"/>
      <c r="G23" s="255"/>
      <c r="H23" s="255"/>
      <c r="I23" s="256"/>
    </row>
    <row r="24" spans="2:19" ht="20.100000000000001" customHeight="1">
      <c r="C24" s="368" t="s">
        <v>131</v>
      </c>
      <c r="D24" s="368"/>
      <c r="E24" s="368"/>
      <c r="F24" s="368" t="s">
        <v>132</v>
      </c>
      <c r="G24" s="368"/>
      <c r="H24" s="368"/>
      <c r="I24" s="369"/>
      <c r="J24" s="369"/>
      <c r="K24" s="242"/>
      <c r="L24" s="370" t="s">
        <v>133</v>
      </c>
      <c r="M24" s="371"/>
      <c r="N24" s="371"/>
      <c r="O24" s="371"/>
      <c r="P24" s="371"/>
      <c r="Q24" s="371"/>
      <c r="R24" s="371"/>
      <c r="S24" s="372"/>
    </row>
    <row r="25" spans="2:19">
      <c r="C25" s="194">
        <v>1</v>
      </c>
      <c r="D25" s="364"/>
      <c r="E25" s="364"/>
      <c r="F25" s="365"/>
      <c r="G25" s="365"/>
      <c r="H25" s="365"/>
      <c r="I25" s="365"/>
      <c r="J25" s="365"/>
      <c r="K25" s="191"/>
      <c r="L25" s="366"/>
      <c r="M25" s="366"/>
      <c r="N25" s="366"/>
      <c r="O25" s="366"/>
      <c r="P25" s="366"/>
      <c r="Q25" s="366"/>
      <c r="R25" s="366"/>
      <c r="S25" s="366"/>
    </row>
    <row r="26" spans="2:19">
      <c r="C26" s="194">
        <v>2</v>
      </c>
      <c r="D26" s="364"/>
      <c r="E26" s="364"/>
      <c r="F26" s="365"/>
      <c r="G26" s="365"/>
      <c r="H26" s="365"/>
      <c r="I26" s="365"/>
      <c r="J26" s="365"/>
      <c r="K26" s="191"/>
      <c r="L26" s="366"/>
      <c r="M26" s="366"/>
      <c r="N26" s="366"/>
      <c r="O26" s="366"/>
      <c r="P26" s="366"/>
      <c r="Q26" s="366"/>
      <c r="R26" s="366"/>
      <c r="S26" s="366"/>
    </row>
    <row r="27" spans="2:19">
      <c r="C27" s="194">
        <v>3</v>
      </c>
      <c r="D27" s="364"/>
      <c r="E27" s="364"/>
      <c r="F27" s="365"/>
      <c r="G27" s="365"/>
      <c r="H27" s="365"/>
      <c r="I27" s="365"/>
      <c r="J27" s="365"/>
      <c r="K27" s="191"/>
      <c r="L27" s="366"/>
      <c r="M27" s="366"/>
      <c r="N27" s="366"/>
      <c r="O27" s="366"/>
      <c r="P27" s="366"/>
      <c r="Q27" s="366"/>
      <c r="R27" s="366"/>
      <c r="S27" s="366"/>
    </row>
    <row r="28" spans="2:19">
      <c r="C28" s="194">
        <v>4</v>
      </c>
      <c r="D28" s="364"/>
      <c r="E28" s="364"/>
      <c r="F28" s="365"/>
      <c r="G28" s="365"/>
      <c r="H28" s="365"/>
      <c r="I28" s="365"/>
      <c r="J28" s="365"/>
      <c r="K28" s="191"/>
      <c r="L28" s="366"/>
      <c r="M28" s="366"/>
      <c r="N28" s="366"/>
      <c r="O28" s="366"/>
      <c r="P28" s="366"/>
      <c r="Q28" s="366"/>
      <c r="R28" s="366"/>
      <c r="S28" s="366"/>
    </row>
    <row r="29" spans="2:19">
      <c r="C29" s="194">
        <v>5</v>
      </c>
      <c r="D29" s="364"/>
      <c r="E29" s="364"/>
      <c r="F29" s="365"/>
      <c r="G29" s="365"/>
      <c r="H29" s="365"/>
      <c r="I29" s="365"/>
      <c r="J29" s="365"/>
      <c r="K29" s="191"/>
      <c r="L29" s="366"/>
      <c r="M29" s="366"/>
      <c r="N29" s="366"/>
      <c r="O29" s="366"/>
      <c r="P29" s="366"/>
      <c r="Q29" s="366"/>
      <c r="R29" s="366"/>
      <c r="S29" s="366"/>
    </row>
    <row r="30" spans="2:19">
      <c r="C30" s="194">
        <v>6</v>
      </c>
      <c r="D30" s="364"/>
      <c r="E30" s="364"/>
      <c r="F30" s="365"/>
      <c r="G30" s="365"/>
      <c r="H30" s="365"/>
      <c r="I30" s="365"/>
      <c r="J30" s="365"/>
      <c r="K30" s="191"/>
      <c r="L30" s="366"/>
      <c r="M30" s="366"/>
      <c r="N30" s="366"/>
      <c r="O30" s="366"/>
      <c r="P30" s="366"/>
      <c r="Q30" s="366"/>
      <c r="R30" s="366"/>
      <c r="S30" s="366"/>
    </row>
    <row r="31" spans="2:19">
      <c r="C31" s="194">
        <v>7</v>
      </c>
      <c r="D31" s="364"/>
      <c r="E31" s="364"/>
      <c r="F31" s="365"/>
      <c r="G31" s="365"/>
      <c r="H31" s="365"/>
      <c r="I31" s="365"/>
      <c r="J31" s="365"/>
      <c r="K31" s="191"/>
      <c r="L31" s="366"/>
      <c r="M31" s="366"/>
      <c r="N31" s="366"/>
      <c r="O31" s="366"/>
      <c r="P31" s="366"/>
      <c r="Q31" s="366"/>
      <c r="R31" s="366"/>
      <c r="S31" s="366"/>
    </row>
    <row r="32" spans="2:19">
      <c r="C32" s="194">
        <v>8</v>
      </c>
      <c r="D32" s="364"/>
      <c r="E32" s="364"/>
      <c r="F32" s="365"/>
      <c r="G32" s="365"/>
      <c r="H32" s="365"/>
      <c r="I32" s="365"/>
      <c r="J32" s="365"/>
      <c r="K32" s="191"/>
      <c r="L32" s="366"/>
      <c r="M32" s="366"/>
      <c r="N32" s="366"/>
      <c r="O32" s="366"/>
      <c r="P32" s="366"/>
      <c r="Q32" s="366"/>
      <c r="R32" s="366"/>
      <c r="S32" s="366"/>
    </row>
    <row r="33" spans="2:19">
      <c r="C33" s="194">
        <v>9</v>
      </c>
      <c r="D33" s="366"/>
      <c r="E33" s="366"/>
      <c r="F33" s="374"/>
      <c r="G33" s="375"/>
      <c r="H33" s="375"/>
      <c r="I33" s="375"/>
      <c r="J33" s="376"/>
      <c r="K33" s="194"/>
      <c r="L33" s="366"/>
      <c r="M33" s="366"/>
      <c r="N33" s="366"/>
      <c r="O33" s="366"/>
      <c r="P33" s="366"/>
      <c r="Q33" s="366"/>
      <c r="R33" s="366"/>
      <c r="S33" s="366"/>
    </row>
    <row r="34" spans="2:19">
      <c r="C34" s="194">
        <v>10</v>
      </c>
      <c r="D34" s="366"/>
      <c r="E34" s="366"/>
      <c r="F34" s="374"/>
      <c r="G34" s="375"/>
      <c r="H34" s="375"/>
      <c r="I34" s="375"/>
      <c r="J34" s="376"/>
      <c r="K34" s="194"/>
      <c r="L34" s="366"/>
      <c r="M34" s="366"/>
      <c r="N34" s="366"/>
      <c r="O34" s="366"/>
      <c r="P34" s="366"/>
      <c r="Q34" s="366"/>
      <c r="R34" s="366"/>
      <c r="S34" s="366"/>
    </row>
    <row r="35" spans="2:19">
      <c r="D35" s="258"/>
      <c r="E35" s="258"/>
      <c r="L35" s="258"/>
      <c r="M35" s="258"/>
      <c r="N35" s="258"/>
      <c r="O35" s="258"/>
      <c r="P35" s="258"/>
      <c r="Q35" s="258"/>
      <c r="R35" s="258"/>
      <c r="S35" s="258"/>
    </row>
    <row r="36" spans="2:19">
      <c r="B36" s="257" t="s">
        <v>377</v>
      </c>
    </row>
    <row r="37" spans="2:19" ht="20.100000000000001" customHeight="1">
      <c r="B37" s="169"/>
      <c r="C37" s="369" t="s">
        <v>134</v>
      </c>
      <c r="D37" s="369"/>
      <c r="E37" s="369"/>
      <c r="F37" s="369" t="s">
        <v>378</v>
      </c>
      <c r="G37" s="369"/>
      <c r="H37" s="369"/>
      <c r="I37" s="369"/>
      <c r="J37" s="369"/>
      <c r="K37" s="242"/>
      <c r="L37" s="369" t="s">
        <v>135</v>
      </c>
      <c r="M37" s="369"/>
      <c r="N37" s="369"/>
      <c r="O37" s="369"/>
      <c r="P37" s="369"/>
      <c r="Q37" s="369"/>
      <c r="R37" s="369"/>
      <c r="S37" s="369"/>
    </row>
    <row r="38" spans="2:19">
      <c r="C38" s="194">
        <v>1</v>
      </c>
      <c r="D38" s="366"/>
      <c r="E38" s="366"/>
      <c r="F38" s="366"/>
      <c r="G38" s="366"/>
      <c r="H38" s="366"/>
      <c r="I38" s="366"/>
      <c r="J38" s="366"/>
      <c r="K38" s="191"/>
      <c r="L38" s="366"/>
      <c r="M38" s="366"/>
      <c r="N38" s="366"/>
      <c r="O38" s="366"/>
      <c r="P38" s="366"/>
      <c r="Q38" s="366"/>
      <c r="R38" s="366"/>
      <c r="S38" s="366"/>
    </row>
    <row r="39" spans="2:19">
      <c r="C39" s="194">
        <v>2</v>
      </c>
      <c r="D39" s="366"/>
      <c r="E39" s="366"/>
      <c r="F39" s="366"/>
      <c r="G39" s="366"/>
      <c r="H39" s="366"/>
      <c r="I39" s="366"/>
      <c r="J39" s="366"/>
      <c r="K39" s="191"/>
      <c r="L39" s="366"/>
      <c r="M39" s="366"/>
      <c r="N39" s="366"/>
      <c r="O39" s="366"/>
      <c r="P39" s="366"/>
      <c r="Q39" s="366"/>
      <c r="R39" s="366"/>
      <c r="S39" s="366"/>
    </row>
    <row r="40" spans="2:19">
      <c r="C40" s="194">
        <v>3</v>
      </c>
      <c r="D40" s="366"/>
      <c r="E40" s="366"/>
      <c r="F40" s="366"/>
      <c r="G40" s="366"/>
      <c r="H40" s="366"/>
      <c r="I40" s="366"/>
      <c r="J40" s="366"/>
      <c r="K40" s="191"/>
      <c r="L40" s="366"/>
      <c r="M40" s="366"/>
      <c r="N40" s="366"/>
      <c r="O40" s="366"/>
      <c r="P40" s="366"/>
      <c r="Q40" s="366"/>
      <c r="R40" s="366"/>
      <c r="S40" s="366"/>
    </row>
    <row r="41" spans="2:19">
      <c r="C41" s="194">
        <v>4</v>
      </c>
      <c r="D41" s="366"/>
      <c r="E41" s="366"/>
      <c r="F41" s="366"/>
      <c r="G41" s="366"/>
      <c r="H41" s="366"/>
      <c r="I41" s="366"/>
      <c r="J41" s="366"/>
      <c r="K41" s="191"/>
      <c r="L41" s="366"/>
      <c r="M41" s="366"/>
      <c r="N41" s="366"/>
      <c r="O41" s="366"/>
      <c r="P41" s="366"/>
      <c r="Q41" s="366"/>
      <c r="R41" s="366"/>
      <c r="S41" s="366"/>
    </row>
    <row r="42" spans="2:19">
      <c r="C42" s="194">
        <v>5</v>
      </c>
      <c r="D42" s="366"/>
      <c r="E42" s="366"/>
      <c r="F42" s="366"/>
      <c r="G42" s="366"/>
      <c r="H42" s="366"/>
      <c r="I42" s="366"/>
      <c r="J42" s="366"/>
      <c r="K42" s="191"/>
      <c r="L42" s="366"/>
      <c r="M42" s="366"/>
      <c r="N42" s="366"/>
      <c r="O42" s="366"/>
      <c r="P42" s="366"/>
      <c r="Q42" s="366"/>
      <c r="R42" s="366"/>
      <c r="S42" s="366"/>
    </row>
    <row r="43" spans="2:19">
      <c r="C43" s="194">
        <v>6</v>
      </c>
      <c r="D43" s="366"/>
      <c r="E43" s="366"/>
      <c r="F43" s="366"/>
      <c r="G43" s="366"/>
      <c r="H43" s="366"/>
      <c r="I43" s="366"/>
      <c r="J43" s="366"/>
      <c r="K43" s="191"/>
      <c r="L43" s="366"/>
      <c r="M43" s="366"/>
      <c r="N43" s="366"/>
      <c r="O43" s="366"/>
      <c r="P43" s="366"/>
      <c r="Q43" s="366"/>
      <c r="R43" s="366"/>
      <c r="S43" s="366"/>
    </row>
    <row r="44" spans="2:19">
      <c r="C44" s="194">
        <v>7</v>
      </c>
      <c r="D44" s="366"/>
      <c r="E44" s="366"/>
      <c r="F44" s="366"/>
      <c r="G44" s="366"/>
      <c r="H44" s="366"/>
      <c r="I44" s="366"/>
      <c r="J44" s="366"/>
      <c r="K44" s="191"/>
      <c r="L44" s="366"/>
      <c r="M44" s="366"/>
      <c r="N44" s="366"/>
      <c r="O44" s="366"/>
      <c r="P44" s="366"/>
      <c r="Q44" s="366"/>
      <c r="R44" s="366"/>
      <c r="S44" s="366"/>
    </row>
    <row r="45" spans="2:19">
      <c r="C45" s="194">
        <v>8</v>
      </c>
      <c r="D45" s="366"/>
      <c r="E45" s="366"/>
      <c r="F45" s="366"/>
      <c r="G45" s="366"/>
      <c r="H45" s="366"/>
      <c r="I45" s="366"/>
      <c r="J45" s="366"/>
      <c r="K45" s="191"/>
      <c r="L45" s="366"/>
      <c r="M45" s="366"/>
      <c r="N45" s="366"/>
      <c r="O45" s="366"/>
      <c r="P45" s="366"/>
      <c r="Q45" s="366"/>
      <c r="R45" s="366"/>
      <c r="S45" s="366"/>
    </row>
    <row r="46" spans="2:19">
      <c r="C46" s="194">
        <v>9</v>
      </c>
      <c r="D46" s="366"/>
      <c r="E46" s="366"/>
      <c r="F46" s="366"/>
      <c r="G46" s="366"/>
      <c r="H46" s="366"/>
      <c r="I46" s="366"/>
      <c r="J46" s="366"/>
      <c r="K46" s="191"/>
      <c r="L46" s="366"/>
      <c r="M46" s="366"/>
      <c r="N46" s="366"/>
      <c r="O46" s="366"/>
      <c r="P46" s="366"/>
      <c r="Q46" s="366"/>
      <c r="R46" s="366"/>
      <c r="S46" s="366"/>
    </row>
    <row r="47" spans="2:19">
      <c r="C47" s="194">
        <v>10</v>
      </c>
      <c r="D47" s="366"/>
      <c r="E47" s="366"/>
      <c r="F47" s="366"/>
      <c r="G47" s="366"/>
      <c r="H47" s="366"/>
      <c r="I47" s="366"/>
      <c r="J47" s="366"/>
      <c r="K47" s="191"/>
      <c r="L47" s="366"/>
      <c r="M47" s="366"/>
      <c r="N47" s="366"/>
      <c r="O47" s="366"/>
      <c r="P47" s="366"/>
      <c r="Q47" s="366"/>
      <c r="R47" s="366"/>
      <c r="S47" s="366"/>
    </row>
  </sheetData>
  <mergeCells count="68">
    <mergeCell ref="D47:E47"/>
    <mergeCell ref="F47:J47"/>
    <mergeCell ref="L47:S47"/>
    <mergeCell ref="F33:J33"/>
    <mergeCell ref="F34:J34"/>
    <mergeCell ref="D45:E45"/>
    <mergeCell ref="F45:J45"/>
    <mergeCell ref="L45:S45"/>
    <mergeCell ref="D46:E46"/>
    <mergeCell ref="F46:J46"/>
    <mergeCell ref="L46:S46"/>
    <mergeCell ref="D43:E43"/>
    <mergeCell ref="F43:J43"/>
    <mergeCell ref="L43:S43"/>
    <mergeCell ref="D44:E44"/>
    <mergeCell ref="F44:J44"/>
    <mergeCell ref="L44:S44"/>
    <mergeCell ref="D41:E41"/>
    <mergeCell ref="F41:J41"/>
    <mergeCell ref="L41:S41"/>
    <mergeCell ref="D42:E42"/>
    <mergeCell ref="F42:J42"/>
    <mergeCell ref="L42:S42"/>
    <mergeCell ref="D39:E39"/>
    <mergeCell ref="F39:J39"/>
    <mergeCell ref="L39:S39"/>
    <mergeCell ref="D40:E40"/>
    <mergeCell ref="F40:J40"/>
    <mergeCell ref="L40:S40"/>
    <mergeCell ref="C37:E37"/>
    <mergeCell ref="F37:J37"/>
    <mergeCell ref="L37:S37"/>
    <mergeCell ref="D38:E38"/>
    <mergeCell ref="F38:J38"/>
    <mergeCell ref="L38:S38"/>
    <mergeCell ref="D34:E34"/>
    <mergeCell ref="L34:S34"/>
    <mergeCell ref="D30:E30"/>
    <mergeCell ref="F30:J30"/>
    <mergeCell ref="L30:S30"/>
    <mergeCell ref="D31:E31"/>
    <mergeCell ref="F31:J31"/>
    <mergeCell ref="L31:S31"/>
    <mergeCell ref="D32:E32"/>
    <mergeCell ref="F32:J32"/>
    <mergeCell ref="L32:S32"/>
    <mergeCell ref="D33:E33"/>
    <mergeCell ref="L33:S33"/>
    <mergeCell ref="D28:E28"/>
    <mergeCell ref="F28:J28"/>
    <mergeCell ref="L28:S28"/>
    <mergeCell ref="D29:E29"/>
    <mergeCell ref="F29:J29"/>
    <mergeCell ref="L29:S29"/>
    <mergeCell ref="D26:E26"/>
    <mergeCell ref="F26:J26"/>
    <mergeCell ref="L26:S26"/>
    <mergeCell ref="D27:E27"/>
    <mergeCell ref="F27:J27"/>
    <mergeCell ref="L27:S27"/>
    <mergeCell ref="D25:E25"/>
    <mergeCell ref="F25:J25"/>
    <mergeCell ref="L25:S25"/>
    <mergeCell ref="I3:J3"/>
    <mergeCell ref="C24:E24"/>
    <mergeCell ref="F24:J24"/>
    <mergeCell ref="L24:S24"/>
    <mergeCell ref="G4:I4"/>
  </mergeCells>
  <pageMargins left="0.7" right="0.7" top="0.75" bottom="0.75" header="0.3" footer="0.3"/>
  <pageSetup paperSize="9" scale="36" fitToWidth="2"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pageSetUpPr fitToPage="1"/>
  </sheetPr>
  <dimension ref="A2:I23"/>
  <sheetViews>
    <sheetView topLeftCell="A16" zoomScale="80" zoomScaleNormal="80" workbookViewId="0">
      <selection activeCell="F19" sqref="F19"/>
    </sheetView>
  </sheetViews>
  <sheetFormatPr defaultColWidth="11" defaultRowHeight="13.8"/>
  <cols>
    <col min="1" max="1" width="2.09765625" style="185" customWidth="1"/>
    <col min="2" max="2" width="5.59765625" style="185" customWidth="1"/>
    <col min="3" max="3" width="56.09765625" style="185" customWidth="1"/>
    <col min="4" max="4" width="49.5" style="185" customWidth="1"/>
    <col min="5" max="5" width="53.796875" style="168" customWidth="1"/>
    <col min="6" max="8" width="8.59765625" style="269" customWidth="1"/>
    <col min="9" max="9" width="59.296875" style="185" customWidth="1"/>
    <col min="10" max="16384" width="11" style="185"/>
  </cols>
  <sheetData>
    <row r="2" spans="1:9">
      <c r="B2" s="268" t="s">
        <v>136</v>
      </c>
    </row>
    <row r="3" spans="1:9">
      <c r="D3" s="270" t="s">
        <v>137</v>
      </c>
    </row>
    <row r="4" spans="1:9" ht="223.05" customHeight="1">
      <c r="D4" s="259" t="s">
        <v>394</v>
      </c>
    </row>
    <row r="5" spans="1:9">
      <c r="B5" s="271"/>
      <c r="H5" s="269" t="s">
        <v>12</v>
      </c>
    </row>
    <row r="6" spans="1:9" ht="27.6">
      <c r="B6" s="320" t="s">
        <v>138</v>
      </c>
      <c r="C6" s="273" t="s">
        <v>38</v>
      </c>
      <c r="D6" s="273" t="s">
        <v>39</v>
      </c>
      <c r="E6" s="272" t="s">
        <v>40</v>
      </c>
      <c r="F6" s="273" t="s">
        <v>41</v>
      </c>
      <c r="G6" s="273" t="s">
        <v>42</v>
      </c>
      <c r="H6" s="272" t="s">
        <v>43</v>
      </c>
      <c r="I6" s="273" t="s">
        <v>44</v>
      </c>
    </row>
    <row r="7" spans="1:9">
      <c r="B7" s="321"/>
      <c r="C7" s="274"/>
      <c r="D7" s="274"/>
      <c r="E7" s="352"/>
      <c r="F7" s="322"/>
      <c r="G7" s="322"/>
      <c r="H7" s="322"/>
      <c r="I7" s="274"/>
    </row>
    <row r="8" spans="1:9" s="192" customFormat="1" ht="125.1" customHeight="1">
      <c r="A8" s="168"/>
      <c r="B8" s="262">
        <v>5.0999999999999996</v>
      </c>
      <c r="C8" s="262" t="s">
        <v>390</v>
      </c>
      <c r="D8" s="260" t="s">
        <v>264</v>
      </c>
      <c r="E8" s="165"/>
      <c r="F8" s="166">
        <v>20</v>
      </c>
      <c r="G8" s="166">
        <v>1</v>
      </c>
      <c r="H8" s="261">
        <f t="shared" ref="H8:H16" si="0">$F8*$G8</f>
        <v>20</v>
      </c>
      <c r="I8" s="260" t="s">
        <v>235</v>
      </c>
    </row>
    <row r="9" spans="1:9" s="192" customFormat="1" ht="110.1" customHeight="1">
      <c r="A9" s="168"/>
      <c r="B9" s="262">
        <v>5.2</v>
      </c>
      <c r="C9" s="262" t="s">
        <v>392</v>
      </c>
      <c r="D9" s="260" t="s">
        <v>391</v>
      </c>
      <c r="E9" s="165"/>
      <c r="F9" s="166">
        <v>50</v>
      </c>
      <c r="G9" s="166">
        <v>1</v>
      </c>
      <c r="H9" s="261">
        <f t="shared" si="0"/>
        <v>50</v>
      </c>
      <c r="I9" s="260" t="s">
        <v>393</v>
      </c>
    </row>
    <row r="10" spans="1:9" ht="138">
      <c r="B10" s="262">
        <v>5.3</v>
      </c>
      <c r="C10" s="262" t="s">
        <v>304</v>
      </c>
      <c r="D10" s="260" t="s">
        <v>265</v>
      </c>
      <c r="E10" s="165"/>
      <c r="F10" s="166">
        <v>100</v>
      </c>
      <c r="G10" s="166">
        <v>1</v>
      </c>
      <c r="H10" s="261">
        <f t="shared" si="0"/>
        <v>100</v>
      </c>
      <c r="I10" s="260" t="s">
        <v>301</v>
      </c>
    </row>
    <row r="11" spans="1:9" ht="166.05" customHeight="1">
      <c r="B11" s="262">
        <v>5.4</v>
      </c>
      <c r="C11" s="262" t="s">
        <v>236</v>
      </c>
      <c r="D11" s="260" t="s">
        <v>266</v>
      </c>
      <c r="E11" s="165"/>
      <c r="F11" s="166">
        <v>45</v>
      </c>
      <c r="G11" s="166">
        <v>1</v>
      </c>
      <c r="H11" s="261">
        <f t="shared" si="0"/>
        <v>45</v>
      </c>
      <c r="I11" s="263" t="s">
        <v>237</v>
      </c>
    </row>
    <row r="12" spans="1:9" ht="124.2">
      <c r="A12" s="192"/>
      <c r="B12" s="262">
        <v>5.5</v>
      </c>
      <c r="C12" s="262" t="s">
        <v>238</v>
      </c>
      <c r="D12" s="264" t="s">
        <v>267</v>
      </c>
      <c r="E12" s="165"/>
      <c r="F12" s="166">
        <v>75</v>
      </c>
      <c r="G12" s="166">
        <v>1</v>
      </c>
      <c r="H12" s="261">
        <f t="shared" si="0"/>
        <v>75</v>
      </c>
      <c r="I12" s="260" t="s">
        <v>239</v>
      </c>
    </row>
    <row r="13" spans="1:9" ht="142.05000000000001" customHeight="1">
      <c r="B13" s="262">
        <v>5.6</v>
      </c>
      <c r="C13" s="340" t="s">
        <v>338</v>
      </c>
      <c r="D13" s="260" t="s">
        <v>268</v>
      </c>
      <c r="E13" s="165"/>
      <c r="F13" s="166">
        <v>95</v>
      </c>
      <c r="G13" s="166">
        <v>1</v>
      </c>
      <c r="H13" s="261">
        <f t="shared" si="0"/>
        <v>95</v>
      </c>
      <c r="I13" s="260" t="s">
        <v>240</v>
      </c>
    </row>
    <row r="14" spans="1:9" ht="154.05000000000001" customHeight="1">
      <c r="B14" s="262">
        <v>5.7</v>
      </c>
      <c r="C14" s="265" t="s">
        <v>305</v>
      </c>
      <c r="D14" s="260" t="s">
        <v>269</v>
      </c>
      <c r="E14" s="165"/>
      <c r="F14" s="166">
        <v>23</v>
      </c>
      <c r="G14" s="166">
        <v>1</v>
      </c>
      <c r="H14" s="261">
        <f t="shared" si="0"/>
        <v>23</v>
      </c>
      <c r="I14" s="266" t="s">
        <v>241</v>
      </c>
    </row>
    <row r="15" spans="1:9" s="192" customFormat="1" ht="151.05000000000001" customHeight="1">
      <c r="A15" s="168"/>
      <c r="B15" s="262">
        <v>5.8</v>
      </c>
      <c r="C15" s="262" t="s">
        <v>242</v>
      </c>
      <c r="D15" s="260" t="s">
        <v>270</v>
      </c>
      <c r="E15" s="165"/>
      <c r="F15" s="166">
        <v>75</v>
      </c>
      <c r="G15" s="166">
        <v>1</v>
      </c>
      <c r="H15" s="261">
        <f t="shared" si="0"/>
        <v>75</v>
      </c>
      <c r="I15" s="260" t="s">
        <v>243</v>
      </c>
    </row>
    <row r="16" spans="1:9" ht="138" customHeight="1">
      <c r="B16" s="358">
        <v>5.9</v>
      </c>
      <c r="C16" s="262" t="s">
        <v>244</v>
      </c>
      <c r="D16" s="260" t="s">
        <v>271</v>
      </c>
      <c r="E16" s="165"/>
      <c r="F16" s="166">
        <v>75</v>
      </c>
      <c r="G16" s="166">
        <v>1</v>
      </c>
      <c r="H16" s="261">
        <f t="shared" si="0"/>
        <v>75</v>
      </c>
      <c r="I16" s="260" t="s">
        <v>395</v>
      </c>
    </row>
    <row r="17" spans="2:9" ht="138">
      <c r="B17" s="358" t="s">
        <v>416</v>
      </c>
      <c r="C17" s="267" t="s">
        <v>314</v>
      </c>
      <c r="D17" s="260" t="s">
        <v>272</v>
      </c>
      <c r="E17" s="170"/>
      <c r="F17" s="166">
        <v>50</v>
      </c>
      <c r="G17" s="166">
        <v>1</v>
      </c>
      <c r="H17" s="261">
        <f>$F17*$G17</f>
        <v>50</v>
      </c>
      <c r="I17" s="340" t="s">
        <v>413</v>
      </c>
    </row>
    <row r="18" spans="2:9" ht="21.75" customHeight="1">
      <c r="B18" s="262"/>
      <c r="C18" s="262"/>
      <c r="D18" s="260"/>
      <c r="E18" s="165"/>
      <c r="F18" s="166">
        <v>0</v>
      </c>
      <c r="G18" s="166">
        <v>0</v>
      </c>
      <c r="H18" s="261">
        <f t="shared" ref="H18" si="1">$F18*$G18</f>
        <v>0</v>
      </c>
      <c r="I18" s="260"/>
    </row>
    <row r="20" spans="2:9">
      <c r="E20" s="195" t="s">
        <v>64</v>
      </c>
      <c r="F20" s="196"/>
      <c r="G20" s="196"/>
      <c r="H20" s="275">
        <f>(SUMIF(H$8:H$18,"&gt;=0")/G$21)*(G$21/G$22)</f>
        <v>60.8</v>
      </c>
    </row>
    <row r="21" spans="2:9">
      <c r="E21" s="195" t="s">
        <v>65</v>
      </c>
      <c r="F21" s="196" t="s">
        <v>12</v>
      </c>
      <c r="G21" s="276">
        <f>COUNTIF(G$8:G$18,"&gt;0")</f>
        <v>10</v>
      </c>
      <c r="H21" s="196"/>
    </row>
    <row r="22" spans="2:9">
      <c r="E22" s="195" t="s">
        <v>66</v>
      </c>
      <c r="F22" s="196" t="s">
        <v>12</v>
      </c>
      <c r="G22" s="276">
        <f>SUMIF($G$8:$G$18,"&gt;0")</f>
        <v>10</v>
      </c>
      <c r="H22" s="196"/>
    </row>
    <row r="23" spans="2:9">
      <c r="E23" s="195" t="s">
        <v>209</v>
      </c>
      <c r="F23" s="275">
        <f>SUMIF(F$8:F$18,"&gt;=0")/$G$21</f>
        <v>60.8</v>
      </c>
      <c r="G23" s="196"/>
      <c r="H23" s="196"/>
    </row>
  </sheetData>
  <dataValidations count="1">
    <dataValidation type="whole" operator="lessThan" allowBlank="1" showInputMessage="1" showErrorMessage="1" sqref="H8:H18" xr:uid="{00000000-0002-0000-0800-000000000000}">
      <formula1>101</formula1>
    </dataValidation>
  </dataValidations>
  <pageMargins left="0.7" right="0.7" top="0.75" bottom="0.75" header="0.3" footer="0.3"/>
  <pageSetup paperSize="9" scale="48" fitToHeight="3" orientation="landscape" horizontalDpi="4294967293" verticalDpi="0" r:id="rId1"/>
  <ignoredErrors>
    <ignoredError sqref="B17"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D135C35F46F242ABD78D63C2151323" ma:contentTypeVersion="9" ma:contentTypeDescription="Create a new document." ma:contentTypeScope="" ma:versionID="93f51ef78f3914b22acdd5843b37147b">
  <xsd:schema xmlns:xsd="http://www.w3.org/2001/XMLSchema" xmlns:xs="http://www.w3.org/2001/XMLSchema" xmlns:p="http://schemas.microsoft.com/office/2006/metadata/properties" xmlns:ns3="0c867391-8214-4b58-86b3-de07547409f9" xmlns:ns4="fddef6a8-5936-4909-96e0-2ad7a6b1720b" targetNamespace="http://schemas.microsoft.com/office/2006/metadata/properties" ma:root="true" ma:fieldsID="26f20337e5cc2f88fbf71b1b1f68e645" ns3:_="" ns4:_="">
    <xsd:import namespace="0c867391-8214-4b58-86b3-de07547409f9"/>
    <xsd:import namespace="fddef6a8-5936-4909-96e0-2ad7a6b1720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867391-8214-4b58-86b3-de07547409f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def6a8-5936-4909-96e0-2ad7a6b1720b"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5373E4-8800-4E44-B2DD-BCEFFB4BF6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867391-8214-4b58-86b3-de07547409f9"/>
    <ds:schemaRef ds:uri="fddef6a8-5936-4909-96e0-2ad7a6b172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174BCD-5714-4031-B5C6-ACCCB3373F0C}">
  <ds:schemaRefs>
    <ds:schemaRef ds:uri="0c867391-8214-4b58-86b3-de07547409f9"/>
    <ds:schemaRef ds:uri="http://schemas.microsoft.com/office/2006/documentManagement/types"/>
    <ds:schemaRef ds:uri="http://purl.org/dc/elements/1.1/"/>
    <ds:schemaRef ds:uri="http://schemas.microsoft.com/office/2006/metadata/properties"/>
    <ds:schemaRef ds:uri="http://schemas.microsoft.com/office/infopath/2007/PartnerControls"/>
    <ds:schemaRef ds:uri="fddef6a8-5936-4909-96e0-2ad7a6b1720b"/>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95F30F1C-7B4F-446C-817F-EA375C46CAC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Cover</vt:lpstr>
      <vt:lpstr>Disclaimer</vt:lpstr>
      <vt:lpstr>Instructions</vt:lpstr>
      <vt:lpstr>SP1 Governance and Institutions</vt:lpstr>
      <vt:lpstr>SP2 Policy and Legal</vt:lpstr>
      <vt:lpstr>SP3 Financial</vt:lpstr>
      <vt:lpstr>SP4 Data</vt:lpstr>
      <vt:lpstr>Data Audit</vt:lpstr>
      <vt:lpstr>SP5 Innovation</vt:lpstr>
      <vt:lpstr>SP6 Standards</vt:lpstr>
      <vt:lpstr>SP7 Partnerships</vt:lpstr>
      <vt:lpstr>SP8 Capacity &amp; Education</vt:lpstr>
      <vt:lpstr>SP9 Comms &amp; Engagement</vt:lpstr>
      <vt:lpstr>Results</vt:lpstr>
      <vt:lpstr>'SP9 Comms &amp; Engagement'!_Toc516681157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IGIF Diagnostic Tool Version 4.0 Augst 2021</dc:title>
  <dc:subject/>
  <dc:creator>Mark Probert;Andrew Coote, |Robin McLaren;Lesley Arnold;Kathrine Kelm</dc:creator>
  <cp:keywords/>
  <dc:description/>
  <cp:lastModifiedBy>An Heirman (GIM)</cp:lastModifiedBy>
  <cp:revision/>
  <cp:lastPrinted>2024-02-05T18:53:06Z</cp:lastPrinted>
  <dcterms:created xsi:type="dcterms:W3CDTF">2016-11-14T15:26:12Z</dcterms:created>
  <dcterms:modified xsi:type="dcterms:W3CDTF">2024-02-05T18:53:58Z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0x01010000D135C35F46F242ABD78D63C2151323</vt:lpwstr>
  </property>
</Properties>
</file>